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629"/>
  <workbookPr defaultThemeVersion="124226"/>
  <mc:AlternateContent xmlns:mc="http://schemas.openxmlformats.org/markup-compatibility/2006">
    <mc:Choice Requires="x15">
      <x15ac:absPath xmlns:x15ac="http://schemas.microsoft.com/office/spreadsheetml/2010/11/ac" url="D:\CLEM-Concept\Referentiel\"/>
    </mc:Choice>
  </mc:AlternateContent>
  <xr:revisionPtr revIDLastSave="0" documentId="8_{EDEEB531-2ED2-4A83-A4D9-20FCA8B7F275}" xr6:coauthVersionLast="43" xr6:coauthVersionMax="43" xr10:uidLastSave="{00000000-0000-0000-0000-000000000000}"/>
  <bookViews>
    <workbookView xWindow="930" yWindow="75" windowWidth="21150" windowHeight="15525" xr2:uid="{00000000-000D-0000-FFFF-FFFF00000000}"/>
  </bookViews>
  <sheets>
    <sheet name="Devis Solution1" sheetId="1" r:id="rId1"/>
    <sheet name="Devis Solution2" sheetId="4" r:id="rId2"/>
    <sheet name="Devis Solution3" sheetId="5" r:id="rId3"/>
    <sheet name="Devis Solution4" sheetId="6" r:id="rId4"/>
    <sheet name="Devis Solution5" sheetId="8" r:id="rId5"/>
    <sheet name="Synthèse" sheetId="7" r:id="rId6"/>
    <sheet name="Outils" sheetId="2" r:id="rId7"/>
    <sheet name="Feuil3" sheetId="3" r:id="rId8"/>
  </sheets>
  <definedNames>
    <definedName name="_xlnm.Print_Area" localSheetId="0">'Devis Solution1'!$A$1:$H$98</definedName>
    <definedName name="_xlnm.Print_Area" localSheetId="1">'Devis Solution2'!$A$1:$H$99</definedName>
    <definedName name="_xlnm.Print_Area" localSheetId="2">'Devis Solution3'!$A$1:$H$105</definedName>
    <definedName name="_xlnm.Print_Area" localSheetId="3">'Devis Solution4'!$A$1:$H$104</definedName>
    <definedName name="_xlnm.Print_Area" localSheetId="4">'Devis Solution5'!$A$1:$H$102</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53" i="8" l="1"/>
  <c r="F53" i="8"/>
  <c r="G38" i="8"/>
  <c r="H38" i="8"/>
  <c r="H45" i="8"/>
  <c r="H41" i="8"/>
  <c r="G54" i="8"/>
  <c r="H54" i="8"/>
  <c r="F2" i="3"/>
  <c r="F48" i="8"/>
  <c r="H51" i="8"/>
  <c r="H50" i="8"/>
  <c r="H49" i="8"/>
  <c r="G47" i="8"/>
  <c r="H47" i="8"/>
  <c r="H43" i="8"/>
  <c r="H42" i="8"/>
  <c r="D14" i="8"/>
  <c r="D13" i="8"/>
  <c r="G48" i="8"/>
  <c r="H48" i="8"/>
  <c r="F13" i="8"/>
  <c r="H52" i="8"/>
  <c r="H53" i="8"/>
  <c r="H46" i="6"/>
  <c r="G48" i="5"/>
  <c r="G43" i="5"/>
  <c r="H38" i="5"/>
  <c r="E8" i="3"/>
  <c r="G47" i="4"/>
  <c r="G38" i="4"/>
  <c r="H38" i="4"/>
  <c r="G45" i="4"/>
  <c r="H45" i="4"/>
  <c r="G44" i="4"/>
  <c r="G50" i="4"/>
  <c r="E14" i="3"/>
  <c r="G50" i="1"/>
  <c r="H55" i="8"/>
  <c r="E14" i="8"/>
  <c r="E16" i="8"/>
  <c r="G46" i="1"/>
  <c r="H41" i="1"/>
  <c r="E17" i="8"/>
  <c r="E18" i="8"/>
  <c r="G43" i="6"/>
  <c r="E25" i="3"/>
  <c r="G45" i="6"/>
  <c r="H45" i="6"/>
  <c r="E22" i="3"/>
  <c r="E21" i="3"/>
  <c r="G46" i="5"/>
  <c r="H46" i="5"/>
  <c r="G48" i="4"/>
  <c r="H48" i="4"/>
  <c r="G48" i="1"/>
  <c r="G38" i="6"/>
  <c r="H38" i="6"/>
  <c r="H41" i="6"/>
  <c r="F13" i="6"/>
  <c r="G38" i="1"/>
  <c r="F3" i="3"/>
  <c r="F4" i="3"/>
  <c r="F5" i="3"/>
  <c r="F6" i="3"/>
  <c r="F7" i="3"/>
  <c r="F8" i="3"/>
  <c r="F9" i="3"/>
  <c r="F10" i="3"/>
  <c r="F11" i="3"/>
  <c r="F12" i="3"/>
  <c r="F13" i="3"/>
  <c r="F17" i="3"/>
  <c r="F18" i="3"/>
  <c r="F19" i="3"/>
  <c r="F20" i="3"/>
  <c r="F21" i="3"/>
  <c r="F22" i="3"/>
  <c r="F23" i="3"/>
  <c r="F24" i="3"/>
  <c r="F25" i="3"/>
  <c r="F26" i="3"/>
  <c r="F27" i="3"/>
  <c r="F28" i="3"/>
  <c r="F29" i="3"/>
  <c r="F30" i="3"/>
  <c r="G49" i="4"/>
  <c r="H49" i="4"/>
  <c r="G47" i="6"/>
  <c r="F47" i="6"/>
  <c r="H47" i="6"/>
  <c r="H44" i="6"/>
  <c r="H43" i="6"/>
  <c r="H39" i="6"/>
  <c r="D14" i="6"/>
  <c r="D13" i="6"/>
  <c r="F48" i="5"/>
  <c r="H48" i="5"/>
  <c r="G45" i="5"/>
  <c r="H45" i="5"/>
  <c r="G47" i="5"/>
  <c r="F47" i="5"/>
  <c r="H44" i="5"/>
  <c r="H43" i="5"/>
  <c r="H39" i="5"/>
  <c r="D14" i="5"/>
  <c r="D13" i="5"/>
  <c r="F50" i="1"/>
  <c r="H40" i="1"/>
  <c r="G49" i="1"/>
  <c r="F49" i="1"/>
  <c r="H47" i="4"/>
  <c r="G44" i="1"/>
  <c r="H47" i="1"/>
  <c r="F50" i="4"/>
  <c r="H46" i="4"/>
  <c r="H40" i="4"/>
  <c r="H39" i="4"/>
  <c r="D14" i="4"/>
  <c r="D13" i="4"/>
  <c r="H48" i="6"/>
  <c r="E14" i="6"/>
  <c r="E16" i="6"/>
  <c r="H44" i="4"/>
  <c r="H49" i="1"/>
  <c r="H50" i="4"/>
  <c r="H47" i="5"/>
  <c r="H49" i="5"/>
  <c r="E14" i="5"/>
  <c r="H41" i="5"/>
  <c r="F13" i="5"/>
  <c r="H42" i="4"/>
  <c r="F13" i="4"/>
  <c r="H48" i="1"/>
  <c r="H46" i="1"/>
  <c r="H51" i="4"/>
  <c r="E16" i="5"/>
  <c r="B4" i="7"/>
  <c r="E14" i="4"/>
  <c r="E16" i="4"/>
  <c r="E17" i="6"/>
  <c r="E18" i="6"/>
  <c r="B5" i="7"/>
  <c r="H39" i="1"/>
  <c r="E17" i="5"/>
  <c r="E18" i="5"/>
  <c r="E17" i="4"/>
  <c r="E18" i="4"/>
  <c r="B3" i="7"/>
  <c r="C5" i="2"/>
  <c r="E5" i="2"/>
  <c r="E4" i="2"/>
  <c r="D13" i="1"/>
  <c r="H38" i="1"/>
  <c r="H42" i="1"/>
  <c r="F13" i="1"/>
  <c r="H50" i="1"/>
  <c r="D14" i="1"/>
  <c r="H45" i="1"/>
  <c r="H44" i="1"/>
  <c r="H51" i="1"/>
  <c r="E14" i="1"/>
  <c r="E16" i="1"/>
  <c r="E17" i="1"/>
  <c r="E18" i="1"/>
  <c r="B2" i="7"/>
</calcChain>
</file>

<file path=xl/sharedStrings.xml><?xml version="1.0" encoding="utf-8"?>
<sst xmlns="http://schemas.openxmlformats.org/spreadsheetml/2006/main" count="484" uniqueCount="169">
  <si>
    <t>N°</t>
  </si>
  <si>
    <t>COÛT HT</t>
  </si>
  <si>
    <t>POSTE</t>
  </si>
  <si>
    <t>DÉMOLITION / MAÇONNERIE</t>
  </si>
  <si>
    <t>m²</t>
  </si>
  <si>
    <t>Quant.</t>
  </si>
  <si>
    <t>Unit.</t>
  </si>
  <si>
    <t>€ HT/U</t>
  </si>
  <si>
    <t>€ HT</t>
  </si>
  <si>
    <t>Sous Total Démolition / Maçonnerie</t>
  </si>
  <si>
    <t>Sous Total Peinture</t>
  </si>
  <si>
    <t>TVA 10%</t>
  </si>
  <si>
    <t>TOTAL € HT</t>
  </si>
  <si>
    <t>TOTAL € TTC</t>
  </si>
  <si>
    <t>Conditions particulières administratives</t>
  </si>
  <si>
    <t>DELAIS :</t>
  </si>
  <si>
    <t>(votre chantier ne pourra pas commencer avant)</t>
  </si>
  <si>
    <t xml:space="preserve"> 1 semaine</t>
  </si>
  <si>
    <t>1 semaine</t>
  </si>
  <si>
    <t xml:space="preserve">Le délai court à compter des réceptions de l'acompte et du bon de commande </t>
  </si>
  <si>
    <t>CONDITIONS DE REGLEMENTS :</t>
  </si>
  <si>
    <t xml:space="preserve"> Chèque adressé au siège ou virement, à réception de facture</t>
  </si>
  <si>
    <t>Solde à la réception</t>
  </si>
  <si>
    <t>Situation intermédiaire sur présentation de factures d'avancement</t>
  </si>
  <si>
    <t>Néant</t>
  </si>
  <si>
    <t>VALIDITE DE L'OFFRE :</t>
  </si>
  <si>
    <t>3 mois</t>
  </si>
  <si>
    <t>GARANTIES :</t>
  </si>
  <si>
    <t>Les fournitures et la main d'oeuvre sont pleinement garanties lorsque celles-ci sont intégralement fournies par nos soins ou intermédiaire. Dans l'hypothèse où l'acheteur prendrait en charge les fournitures et/ou leur pose, notre responsabilité ne saurait être engagée.</t>
  </si>
  <si>
    <t>Nota : les prix du présent devis sont calculés pour l'ensemble de l'offre.
Toute modification devra faire l'objet d'une nouvelle étude.</t>
  </si>
  <si>
    <t>OFFRE :</t>
  </si>
  <si>
    <t>CLAUSE DE RESERVE DE PROPRIETE :</t>
  </si>
  <si>
    <t>VALIDITE PRIX :</t>
  </si>
  <si>
    <t>L'acceptation de ce devis vaut l'acceptation des présentes conditions générales de vente.
Tout règlement réalisé en retard par rapport aux échéances convenues entraînera l'application d'une majoration de 1% par mois de retard et/ou suspension du chantier.
En cas de recouvrement forcé, les sommes restant dues seront majorées de 10% à titre d'indemnité forfaitaire pour compenser les pertes de temps et d'argent que ce recouvrement constitue.
Un forfait de 40€ de frais de dossier pourra être exigé pour tout traitement de relances.</t>
  </si>
  <si>
    <t>JURIDICTION :</t>
  </si>
  <si>
    <t>RECLAMATIONS :</t>
  </si>
  <si>
    <t>En cas de litige, seuls les tribunaux de Tours seront compétents.</t>
  </si>
  <si>
    <t>Pour toute commande, merci de valider ci-dessous :
et de nous retourner l'intégralité des pages au siège (voir adresse en bas de page).</t>
  </si>
  <si>
    <t>(Date, cachet et signature précédés de la mention "Lu et approuvé")</t>
  </si>
  <si>
    <t>Délais d'approvisionnement à compter de votre commande :</t>
  </si>
  <si>
    <t>Durée prévisionnelle des travaux :</t>
  </si>
  <si>
    <t>Conditions d'escompte :</t>
  </si>
  <si>
    <t>A partir de sa date de remise notre offre reste valable :</t>
  </si>
  <si>
    <t>Il est expressement stipulé, que CLEM Concept SAS conserve la propriété de ses
fournitures et travaux incorporés à l'ouvrage, jusqu'à leur complet paiement. Le client déclare renoncer aux dispositions de l'article 551 du code civil.</t>
  </si>
  <si>
    <t>Toute réclamation devra nous parvenir par mail sous 24 heures et par lettre recommandée avec accusé de réception sous 48 heures. Passé ce délai, nous nous réservons le droit de ne plus admettre de réclamation (mail : rc@clemconcept.fr)</t>
  </si>
  <si>
    <t>Ens.</t>
  </si>
  <si>
    <t>Menuiseries extérieures</t>
  </si>
  <si>
    <t>Dépose</t>
  </si>
  <si>
    <t>Poseur ELVA</t>
  </si>
  <si>
    <t>1/3 de la pose/dépose</t>
  </si>
  <si>
    <t>Pose</t>
  </si>
  <si>
    <t>2/3 de la pose/dépose</t>
  </si>
  <si>
    <t>le m²</t>
  </si>
  <si>
    <t>hauteur</t>
  </si>
  <si>
    <t>largeur</t>
  </si>
  <si>
    <t>Fourniture</t>
  </si>
  <si>
    <t>ELVA</t>
  </si>
  <si>
    <t>D E V I S  N°0369-1.0</t>
  </si>
  <si>
    <t>24 / 12 / 2018</t>
  </si>
  <si>
    <t>Re cloisonnement de la zone technologie du bâtiment entreprises R+1 Nord</t>
  </si>
  <si>
    <t>Solution I</t>
  </si>
  <si>
    <t>Présentation de la solution 1</t>
  </si>
  <si>
    <t>+</t>
  </si>
  <si>
    <t>Cloisonnement d'un espace bureau avec une porte donnant sur la salle de travail.</t>
  </si>
  <si>
    <t>-</t>
  </si>
  <si>
    <t>Dépose de la cloison séparative pour augmentation de la superficie.</t>
  </si>
  <si>
    <t>Cloison</t>
  </si>
  <si>
    <t>ml</t>
  </si>
  <si>
    <t>Enlèvement et mise à la décharge.</t>
  </si>
  <si>
    <t xml:space="preserve">Ouverture par sciage dans un porteur (étude par ingénieur structure). </t>
  </si>
  <si>
    <t>RECONSTRUCTION</t>
  </si>
  <si>
    <t>Création d'une cloison avec porte séparative.</t>
  </si>
  <si>
    <t>Salle</t>
  </si>
  <si>
    <t>Reprise des plafonds</t>
  </si>
  <si>
    <t>Entoilage, peintures</t>
  </si>
  <si>
    <t>U</t>
  </si>
  <si>
    <t>Porte en 90. Fourniture et pose.</t>
  </si>
  <si>
    <t>Solution II</t>
  </si>
  <si>
    <t>Reprises autour de la cloison retirée (enduits/peintures/médium à peindre sur descentes)</t>
  </si>
  <si>
    <t>Présentation de la solution 2</t>
  </si>
  <si>
    <t>Ouverture dans le couloir d'une porte d'accès à la salle de travail.</t>
  </si>
  <si>
    <t>Enlèvements et mise à la décharge.</t>
  </si>
  <si>
    <t>Cloisonnement d'un espace bureau avec une porte donnant sur le couloir (porteur).</t>
  </si>
  <si>
    <t>Ouverture dans un porteur d'une porte d'accès au bureau.</t>
  </si>
  <si>
    <t>Création d'une cloison avec fenêtre donnant sur la salle d'arts appliqués.</t>
  </si>
  <si>
    <t>création de cloison placo</t>
  </si>
  <si>
    <t>Reprises autour de l'encadrement de l'ouverture créée, de la dépose de cloison (porteur).</t>
  </si>
  <si>
    <t>Reprises autour de l'encadrement de l'ouverture créée, de la dépose de cloison (mur placo).</t>
  </si>
  <si>
    <t>ens</t>
  </si>
  <si>
    <t>Lecteurs de badge pour nouveaux accès</t>
  </si>
  <si>
    <t>Dépose et condamnation de la porte au bout du couloir</t>
  </si>
  <si>
    <t>Reprises autour de l'encadrement de l'ouverture créée, de la dépose de cloison et de la porte retirée.</t>
  </si>
  <si>
    <t>ens.</t>
  </si>
  <si>
    <t>Solution III</t>
  </si>
  <si>
    <t>Présentation de la solution 3</t>
  </si>
  <si>
    <t>Cloisonnement d'un espace bureau.</t>
  </si>
  <si>
    <t>Ouverture dans le couloir d'une porte d'accès à une nouvelle salle de stockage.</t>
  </si>
  <si>
    <t>Reprises autour de l'encadrement de l'ouverture créée.</t>
  </si>
  <si>
    <t>Cloisonnement d'un espace bureau vitré.</t>
  </si>
  <si>
    <t>Création d'une cloison avec double vitrage.</t>
  </si>
  <si>
    <t>Dépose de la cloison séparative.</t>
  </si>
  <si>
    <t>Dépose de la porte d'accès au bout du couloir (condamnation).</t>
  </si>
  <si>
    <t>Démolition et enlèvement de la cloison placo</t>
  </si>
  <si>
    <t>Solutions</t>
  </si>
  <si>
    <t>CA</t>
  </si>
  <si>
    <t>u</t>
  </si>
  <si>
    <t>Livraison et pose du panneau cloison vitré</t>
  </si>
  <si>
    <t>Vitrages</t>
  </si>
  <si>
    <t>B</t>
  </si>
  <si>
    <t>C</t>
  </si>
  <si>
    <t>Manutan</t>
  </si>
  <si>
    <t>Cloison double paroi mélaminé - Panneau semi-vitré (ép. 4mm) Htr 2,50. 1m</t>
  </si>
  <si>
    <t>SFIC</t>
  </si>
  <si>
    <t>Chassis Kybloc 120 x 110 ossature</t>
  </si>
  <si>
    <t>Frs</t>
  </si>
  <si>
    <t>Libellé</t>
  </si>
  <si>
    <t>Démolition de la cloison de la salle multi-média.</t>
  </si>
  <si>
    <t xml:space="preserve">Contrôles d'accès par badges identiques aux existants. Fourniture et pose. </t>
  </si>
  <si>
    <t>Entoilage, mise en peinture</t>
  </si>
  <si>
    <t>Mise en peinture des murs</t>
  </si>
  <si>
    <t>Fenêtre en chassis Kybloc 120 x 110 (vitrege ép. 6mm)</t>
  </si>
  <si>
    <t>Bureau</t>
  </si>
  <si>
    <t>Protections puis nettoyages requis</t>
  </si>
  <si>
    <t xml:space="preserve">Ouverture par découpe dans la cloison du couloir pour porte. </t>
  </si>
  <si>
    <t>Création d'une cloison sur la largeur de la pièce.</t>
  </si>
  <si>
    <t>Lecteur de badge pour nouvel accès</t>
  </si>
  <si>
    <t>couloir</t>
  </si>
  <si>
    <t>Solution IV</t>
  </si>
  <si>
    <t>Au bout du bureau, un espace studio pourra être aménagé.</t>
  </si>
  <si>
    <t>Démolition et enlèvement de la cloison de la salle multi-média.</t>
  </si>
  <si>
    <t>Couloir</t>
  </si>
  <si>
    <t>3 semaines</t>
  </si>
  <si>
    <t xml:space="preserve"> 4 semaines</t>
  </si>
  <si>
    <t>2 semaines</t>
  </si>
  <si>
    <t>Présentation de la solution 4 proposée par CLEM Concept</t>
  </si>
  <si>
    <t xml:space="preserve"> 2 semaines</t>
  </si>
  <si>
    <t>Acompte à la commande (conditonne le lancement des travaux) :</t>
  </si>
  <si>
    <t>Acompte à la commande  (conditonne le lancement des travaux) :</t>
  </si>
  <si>
    <t>Solution V</t>
  </si>
  <si>
    <t>D E V I S  N°0369-1.1</t>
  </si>
  <si>
    <t>21 / 02 / 2019</t>
  </si>
  <si>
    <t>Présentation de la solution 5</t>
  </si>
  <si>
    <t>Salles</t>
  </si>
  <si>
    <t>Reprises autour de l'encadrement de l'ouverture créée, de la dépose de cloison.</t>
  </si>
  <si>
    <t>Porte en 90. Fourniture et pose. Béquilles.</t>
  </si>
  <si>
    <t>Peinture des portes (2 faces).</t>
  </si>
  <si>
    <t>Fourniture et pose d'une porte dans cloison placo 90 x 210. Béquilles.</t>
  </si>
  <si>
    <t>Peinture porte (2 faces)</t>
  </si>
  <si>
    <t>Entoilage TDV, peintures murales.</t>
  </si>
  <si>
    <t>Modification de cloisonnement de la zone technologie du bâtiment entreprises R+1 Nord</t>
  </si>
  <si>
    <t>Voir le document fournit par Olivier Villeneuve le 13/02/2019.</t>
  </si>
  <si>
    <t>Maintien d'un bandeau en haut séparant les deux salles pour ne pas reprendre les 2 plafonds.</t>
  </si>
  <si>
    <t>Bandeau séparateur en bois pour ne pas faire de reprise de peinture (2 couleurs différentes).</t>
  </si>
  <si>
    <t>Reprise de sol par insertion de dalles PVC collées.</t>
  </si>
  <si>
    <t>Création d'une cloison sans porte séparative dans la salle qui perd une cloison.</t>
  </si>
  <si>
    <t>Création d'une cloison avec 2 porte séparative dans la salle donnant sur rue.</t>
  </si>
  <si>
    <t>Contrôles d'accès par badges identiques aux existants. Fourniture et pose. (aucun)</t>
  </si>
  <si>
    <t>TVA 20%</t>
  </si>
  <si>
    <t>Reprise des plafonds (bandeaux hauts)</t>
  </si>
  <si>
    <t>NB : les salles sont considérées vides avant intervention.</t>
  </si>
  <si>
    <t>Fourniture et pose d'une porte dans cloison placo 204x73 cm alvéolaire résineux.</t>
  </si>
  <si>
    <t>Bloc porte sfic : 55,87</t>
  </si>
  <si>
    <t>Rexel</t>
  </si>
  <si>
    <t>RJ45 mosaic</t>
  </si>
  <si>
    <t>Plaque double mosaic</t>
  </si>
  <si>
    <t>Fiche RJ pour embout de câble</t>
  </si>
  <si>
    <t>Prise PC+T compostable saillie</t>
  </si>
  <si>
    <t>Cadre 2 postes composable saillie</t>
  </si>
  <si>
    <t xml:space="preserve">Bloc porte sfic : 60,20. Béquille FORUM : 17,04. Canon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</si>
</sst>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0\ &quot;€&quot;;[Red]\-#,##0\ &quot;€&quot;"/>
    <numFmt numFmtId="44" formatCode="_-* #,##0.00\ &quot;€&quot;_-;\-* #,##0.00\ &quot;€&quot;_-;_-* &quot;-&quot;??\ &quot;€&quot;_-;_-@_-"/>
    <numFmt numFmtId="164" formatCode="0.0"/>
  </numFmts>
  <fonts count="10" x14ac:knownFonts="1">
    <font>
      <sz val="11"/>
      <color theme="1"/>
      <name val="Calibri"/>
      <family val="2"/>
      <scheme val="minor"/>
    </font>
    <font>
      <sz val="11"/>
      <color theme="1"/>
      <name val="Gisha"/>
      <family val="2"/>
    </font>
    <font>
      <sz val="24"/>
      <color theme="1"/>
      <name val="Gisha"/>
      <family val="2"/>
    </font>
    <font>
      <sz val="8"/>
      <color theme="1"/>
      <name val="Gisha"/>
      <family val="2"/>
    </font>
    <font>
      <b/>
      <sz val="9"/>
      <color theme="1"/>
      <name val="Gisha"/>
      <family val="2"/>
    </font>
    <font>
      <sz val="9"/>
      <color theme="1"/>
      <name val="Gisha"/>
      <family val="2"/>
    </font>
    <font>
      <b/>
      <sz val="8"/>
      <color theme="1"/>
      <name val="Gisha"/>
      <family val="2"/>
    </font>
    <font>
      <b/>
      <i/>
      <sz val="11"/>
      <color rgb="FFFF0000"/>
      <name val="Gisha"/>
      <family val="2"/>
    </font>
    <font>
      <b/>
      <sz val="9"/>
      <color rgb="FFFF0000"/>
      <name val="Gisha"/>
      <family val="2"/>
    </font>
    <font>
      <sz val="11"/>
      <color theme="1"/>
      <name val="Calibri"/>
      <family val="2"/>
      <scheme val="minor"/>
    </font>
  </fonts>
  <fills count="4">
    <fill>
      <patternFill patternType="none"/>
    </fill>
    <fill>
      <patternFill patternType="gray125"/>
    </fill>
    <fill>
      <patternFill patternType="solid">
        <fgColor rgb="FFD3C4BF"/>
        <bgColor indexed="64"/>
      </patternFill>
    </fill>
    <fill>
      <patternFill patternType="solid">
        <fgColor theme="6" tint="0.59999389629810485"/>
        <bgColor indexed="64"/>
      </patternFill>
    </fill>
  </fills>
  <borders count="4">
    <border>
      <left/>
      <right/>
      <top/>
      <bottom/>
      <diagonal/>
    </border>
    <border>
      <left/>
      <right/>
      <top/>
      <bottom style="thin">
        <color indexed="64"/>
      </bottom>
      <diagonal/>
    </border>
    <border>
      <left/>
      <right/>
      <top/>
      <bottom style="medium">
        <color auto="1"/>
      </bottom>
      <diagonal/>
    </border>
    <border>
      <left/>
      <right/>
      <top style="thin">
        <color indexed="64"/>
      </top>
      <bottom style="thin">
        <color indexed="64"/>
      </bottom>
      <diagonal/>
    </border>
  </borders>
  <cellStyleXfs count="2">
    <xf numFmtId="0" fontId="0" fillId="0" borderId="0"/>
    <xf numFmtId="44" fontId="9" fillId="0" borderId="0" applyFont="0" applyFill="0" applyBorder="0" applyAlignment="0" applyProtection="0"/>
  </cellStyleXfs>
  <cellXfs count="61">
    <xf numFmtId="0" fontId="0" fillId="0" borderId="0" xfId="0"/>
    <xf numFmtId="0" fontId="2" fillId="0" borderId="0" xfId="0" applyFont="1" applyAlignment="1">
      <alignment horizontal="left" vertical="center"/>
    </xf>
    <xf numFmtId="0" fontId="1" fillId="0" borderId="0" xfId="0" applyFont="1" applyAlignment="1">
      <alignment vertical="center"/>
    </xf>
    <xf numFmtId="0" fontId="3" fillId="0" borderId="2" xfId="0" applyFont="1" applyBorder="1" applyAlignment="1">
      <alignment vertical="center"/>
    </xf>
    <xf numFmtId="0" fontId="1" fillId="0" borderId="2" xfId="0" applyFont="1" applyBorder="1" applyAlignment="1">
      <alignment vertical="center"/>
    </xf>
    <xf numFmtId="0" fontId="4" fillId="0" borderId="0" xfId="0" applyFont="1" applyAlignment="1">
      <alignment vertical="center"/>
    </xf>
    <xf numFmtId="0" fontId="5" fillId="0" borderId="0" xfId="0" applyFont="1" applyAlignment="1">
      <alignment vertical="center"/>
    </xf>
    <xf numFmtId="0" fontId="5" fillId="0" borderId="0" xfId="0" applyFont="1" applyAlignment="1">
      <alignment horizontal="right" vertical="center"/>
    </xf>
    <xf numFmtId="0" fontId="5" fillId="0" borderId="0" xfId="0" applyFont="1" applyAlignment="1">
      <alignment vertical="center" wrapText="1"/>
    </xf>
    <xf numFmtId="14" fontId="1" fillId="0" borderId="0" xfId="0" quotePrefix="1" applyNumberFormat="1" applyFont="1" applyAlignment="1">
      <alignment vertical="center"/>
    </xf>
    <xf numFmtId="0" fontId="5" fillId="0" borderId="0" xfId="0" applyFont="1" applyAlignment="1">
      <alignment horizontal="left" vertical="center"/>
    </xf>
    <xf numFmtId="4" fontId="5" fillId="0" borderId="0" xfId="0" applyNumberFormat="1" applyFont="1" applyAlignment="1">
      <alignment horizontal="right" vertical="center"/>
    </xf>
    <xf numFmtId="164" fontId="5" fillId="0" borderId="0" xfId="0" applyNumberFormat="1" applyFont="1" applyAlignment="1">
      <alignment horizontal="left" vertical="center"/>
    </xf>
    <xf numFmtId="164" fontId="5" fillId="0" borderId="0" xfId="0" applyNumberFormat="1" applyFont="1" applyAlignment="1">
      <alignment vertical="center"/>
    </xf>
    <xf numFmtId="4" fontId="5" fillId="0" borderId="0" xfId="0" applyNumberFormat="1" applyFont="1" applyAlignment="1">
      <alignment vertical="center"/>
    </xf>
    <xf numFmtId="0" fontId="5" fillId="0" borderId="1" xfId="0" applyFont="1" applyBorder="1" applyAlignment="1">
      <alignment vertical="center"/>
    </xf>
    <xf numFmtId="0" fontId="5" fillId="0" borderId="1" xfId="0" applyFont="1" applyBorder="1" applyAlignment="1">
      <alignment horizontal="left" vertical="center"/>
    </xf>
    <xf numFmtId="4" fontId="5" fillId="0" borderId="1" xfId="0" applyNumberFormat="1" applyFont="1" applyBorder="1" applyAlignment="1">
      <alignment vertical="center"/>
    </xf>
    <xf numFmtId="4" fontId="5" fillId="0" borderId="1" xfId="0" applyNumberFormat="1" applyFont="1" applyBorder="1" applyAlignment="1">
      <alignment horizontal="right" vertical="center"/>
    </xf>
    <xf numFmtId="0" fontId="5" fillId="0" borderId="3" xfId="0" applyFont="1" applyBorder="1" applyAlignment="1">
      <alignment vertical="center"/>
    </xf>
    <xf numFmtId="0" fontId="5" fillId="0" borderId="3" xfId="0" applyFont="1" applyBorder="1" applyAlignment="1">
      <alignment horizontal="left" vertical="center"/>
    </xf>
    <xf numFmtId="4" fontId="5" fillId="0" borderId="3" xfId="0" applyNumberFormat="1" applyFont="1" applyBorder="1" applyAlignment="1">
      <alignment vertical="center"/>
    </xf>
    <xf numFmtId="4" fontId="4" fillId="0" borderId="3" xfId="0" applyNumberFormat="1" applyFont="1" applyBorder="1" applyAlignment="1">
      <alignment horizontal="right" vertical="center"/>
    </xf>
    <xf numFmtId="0" fontId="5" fillId="0" borderId="3" xfId="0" applyFont="1" applyBorder="1" applyAlignment="1">
      <alignment horizontal="right" vertical="center"/>
    </xf>
    <xf numFmtId="0" fontId="4" fillId="0" borderId="0" xfId="0" applyFont="1" applyAlignment="1">
      <alignment horizontal="right" vertical="center"/>
    </xf>
    <xf numFmtId="0" fontId="3" fillId="0" borderId="0" xfId="0" applyFont="1" applyAlignment="1">
      <alignment vertical="center"/>
    </xf>
    <xf numFmtId="4" fontId="3" fillId="0" borderId="0" xfId="0" applyNumberFormat="1" applyFont="1" applyAlignment="1">
      <alignment vertical="center"/>
    </xf>
    <xf numFmtId="4" fontId="3" fillId="0" borderId="0" xfId="0" applyNumberFormat="1" applyFont="1" applyAlignment="1">
      <alignment horizontal="right" vertical="center"/>
    </xf>
    <xf numFmtId="0" fontId="3" fillId="0" borderId="0" xfId="0" applyFont="1" applyAlignment="1">
      <alignment horizontal="right" vertical="center"/>
    </xf>
    <xf numFmtId="0" fontId="3" fillId="0" borderId="0" xfId="0" applyFont="1" applyAlignment="1">
      <alignment horizontal="left" vertical="center"/>
    </xf>
    <xf numFmtId="0" fontId="3" fillId="0" borderId="0" xfId="0" applyFont="1"/>
    <xf numFmtId="9" fontId="3" fillId="0" borderId="0" xfId="0" applyNumberFormat="1" applyFont="1" applyAlignment="1">
      <alignment horizontal="left" vertical="center"/>
    </xf>
    <xf numFmtId="0" fontId="3" fillId="0" borderId="0" xfId="0" applyFont="1" applyAlignment="1">
      <alignment vertical="center" wrapText="1"/>
    </xf>
    <xf numFmtId="0" fontId="1" fillId="2" borderId="0" xfId="0" applyFont="1" applyFill="1" applyAlignment="1">
      <alignment vertical="center"/>
    </xf>
    <xf numFmtId="0" fontId="3" fillId="2" borderId="2" xfId="0" applyFont="1" applyFill="1" applyBorder="1" applyAlignment="1">
      <alignment horizontal="right" vertical="center"/>
    </xf>
    <xf numFmtId="0" fontId="3" fillId="2" borderId="2" xfId="0" applyFont="1" applyFill="1" applyBorder="1" applyAlignment="1">
      <alignment vertical="center"/>
    </xf>
    <xf numFmtId="0" fontId="1" fillId="2" borderId="2" xfId="0" applyFont="1" applyFill="1" applyBorder="1" applyAlignment="1">
      <alignment vertical="center"/>
    </xf>
    <xf numFmtId="0" fontId="3" fillId="2" borderId="2" xfId="0" applyFont="1" applyFill="1" applyBorder="1" applyAlignment="1">
      <alignment horizontal="center" vertical="center"/>
    </xf>
    <xf numFmtId="0" fontId="6" fillId="2" borderId="0" xfId="0" applyFont="1" applyFill="1" applyAlignment="1">
      <alignment vertical="center"/>
    </xf>
    <xf numFmtId="0" fontId="3" fillId="2" borderId="0" xfId="0" applyFont="1" applyFill="1" applyAlignment="1">
      <alignment horizontal="right" vertical="center"/>
    </xf>
    <xf numFmtId="0" fontId="3" fillId="2" borderId="0" xfId="0" applyFont="1" applyFill="1" applyAlignment="1">
      <alignment vertical="center"/>
    </xf>
    <xf numFmtId="0" fontId="3" fillId="2" borderId="0" xfId="0" applyFont="1" applyFill="1" applyAlignment="1">
      <alignment horizontal="left" vertical="center"/>
    </xf>
    <xf numFmtId="4" fontId="3" fillId="2" borderId="0" xfId="0" applyNumberFormat="1" applyFont="1" applyFill="1" applyAlignment="1">
      <alignment vertical="center"/>
    </xf>
    <xf numFmtId="4" fontId="3" fillId="2" borderId="0" xfId="0" applyNumberFormat="1" applyFont="1" applyFill="1" applyAlignment="1">
      <alignment horizontal="right" vertical="center"/>
    </xf>
    <xf numFmtId="0" fontId="5" fillId="0" borderId="1" xfId="0" applyFont="1" applyBorder="1" applyAlignment="1">
      <alignment horizontal="right" vertical="center"/>
    </xf>
    <xf numFmtId="6" fontId="5" fillId="0" borderId="0" xfId="0" applyNumberFormat="1" applyFont="1" applyAlignment="1">
      <alignment vertical="center"/>
    </xf>
    <xf numFmtId="0" fontId="7" fillId="0" borderId="0" xfId="0" applyFont="1" applyAlignment="1">
      <alignment vertical="center"/>
    </xf>
    <xf numFmtId="0" fontId="8" fillId="0" borderId="0" xfId="0" applyFont="1" applyAlignment="1">
      <alignment vertical="center"/>
    </xf>
    <xf numFmtId="4" fontId="0" fillId="0" borderId="0" xfId="0" applyNumberFormat="1"/>
    <xf numFmtId="44" fontId="0" fillId="0" borderId="0" xfId="1" applyFont="1"/>
    <xf numFmtId="0" fontId="0" fillId="0" borderId="0" xfId="0" applyAlignment="1">
      <alignment horizontal="center"/>
    </xf>
    <xf numFmtId="44" fontId="0" fillId="0" borderId="0" xfId="1" applyFont="1" applyAlignment="1">
      <alignment horizontal="center"/>
    </xf>
    <xf numFmtId="44" fontId="0" fillId="3" borderId="0" xfId="1" applyFont="1" applyFill="1"/>
    <xf numFmtId="44" fontId="0" fillId="0" borderId="0" xfId="0" applyNumberFormat="1"/>
    <xf numFmtId="0" fontId="3" fillId="0" borderId="2" xfId="0" applyFont="1" applyBorder="1" applyAlignment="1">
      <alignment horizontal="right" vertical="center"/>
    </xf>
    <xf numFmtId="4" fontId="5" fillId="0" borderId="0" xfId="0" applyNumberFormat="1" applyFont="1" applyAlignment="1">
      <alignment horizontal="right" vertical="center"/>
    </xf>
    <xf numFmtId="0" fontId="5" fillId="0" borderId="0" xfId="0" applyFont="1" applyAlignment="1">
      <alignment horizontal="right" vertical="center"/>
    </xf>
    <xf numFmtId="0" fontId="5" fillId="0" borderId="1" xfId="0" applyFont="1" applyBorder="1" applyAlignment="1">
      <alignment horizontal="right" vertical="center"/>
    </xf>
    <xf numFmtId="0" fontId="3" fillId="0" borderId="0" xfId="0" applyFont="1" applyAlignment="1">
      <alignment horizontal="left" vertical="center"/>
    </xf>
    <xf numFmtId="0" fontId="3" fillId="0" borderId="0" xfId="0" applyFont="1" applyAlignment="1">
      <alignment horizontal="left" vertical="center" wrapText="1"/>
    </xf>
    <xf numFmtId="4" fontId="4" fillId="0" borderId="0" xfId="0" applyNumberFormat="1" applyFont="1" applyAlignment="1">
      <alignment horizontal="right" vertical="center"/>
    </xf>
  </cellXfs>
  <cellStyles count="2">
    <cellStyle name="Monétaire" xfId="1" builtinId="4"/>
    <cellStyle name="Normal" xfId="0" builtinId="0"/>
  </cellStyles>
  <dxfs count="0"/>
  <tableStyles count="0" defaultTableStyle="TableStyleMedium9" defaultPivotStyle="PivotStyleLight16"/>
  <colors>
    <mruColors>
      <color rgb="FFD3C4BF"/>
      <color rgb="FFD9C4B9"/>
      <color rgb="FFFFBEB3"/>
      <color rgb="FF6C0F00"/>
      <color rgb="FFC81D00"/>
      <color rgb="FFFF9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3</xdr:col>
      <xdr:colOff>2253698</xdr:colOff>
      <xdr:row>0</xdr:row>
      <xdr:rowOff>1561096</xdr:rowOff>
    </xdr:from>
    <xdr:to>
      <xdr:col>6</xdr:col>
      <xdr:colOff>527238</xdr:colOff>
      <xdr:row>6</xdr:row>
      <xdr:rowOff>35025</xdr:rowOff>
    </xdr:to>
    <xdr:sp macro="" textlink="">
      <xdr:nvSpPr>
        <xdr:cNvPr id="1026" name="Text Box 2">
          <a:extLst>
            <a:ext uri="{FF2B5EF4-FFF2-40B4-BE49-F238E27FC236}">
              <a16:creationId xmlns:a16="http://schemas.microsoft.com/office/drawing/2014/main" id="{00000000-0008-0000-0000-000002040000}"/>
            </a:ext>
          </a:extLst>
        </xdr:cNvPr>
        <xdr:cNvSpPr txBox="1">
          <a:spLocks noChangeArrowheads="1"/>
        </xdr:cNvSpPr>
      </xdr:nvSpPr>
      <xdr:spPr bwMode="auto">
        <a:xfrm>
          <a:off x="2792068" y="1561096"/>
          <a:ext cx="2621909" cy="1000125"/>
        </a:xfrm>
        <a:prstGeom prst="rect">
          <a:avLst/>
        </a:prstGeom>
        <a:solidFill>
          <a:srgbClr val="FFFFFF"/>
        </a:solidFill>
        <a:ln w="9525">
          <a:noFill/>
          <a:miter lim="800000"/>
          <a:headEnd/>
          <a:tailEnd/>
        </a:ln>
      </xdr:spPr>
      <xdr:txBody>
        <a:bodyPr vertOverflow="clip" wrap="square" lIns="0" tIns="0" rIns="0" bIns="0" anchor="ctr" upright="1"/>
        <a:lstStyle/>
        <a:p>
          <a:pPr algn="r" rtl="0">
            <a:defRPr sz="1000"/>
          </a:pPr>
          <a:r>
            <a:rPr lang="fr-FR" sz="1000" b="0" i="0" u="none" strike="noStrike" baseline="0">
              <a:solidFill>
                <a:srgbClr val="000000"/>
              </a:solidFill>
              <a:latin typeface="Gisha" pitchFamily="34" charset="-79"/>
              <a:ea typeface="Ebrima"/>
              <a:cs typeface="Gisha" pitchFamily="34" charset="-79"/>
            </a:rPr>
            <a:t> Institution Notre Dame-La-Riche</a:t>
          </a:r>
        </a:p>
        <a:p>
          <a:pPr algn="r" rtl="0">
            <a:defRPr sz="1000"/>
          </a:pPr>
          <a:r>
            <a:rPr lang="fr-FR" sz="1000" b="0" i="0" u="none" strike="noStrike" baseline="0">
              <a:solidFill>
                <a:srgbClr val="000000"/>
              </a:solidFill>
              <a:latin typeface="Gisha" pitchFamily="34" charset="-79"/>
              <a:ea typeface="Ebrima"/>
              <a:cs typeface="Gisha" pitchFamily="34" charset="-79"/>
            </a:rPr>
            <a:t>26, rue de la bourde</a:t>
          </a:r>
        </a:p>
        <a:p>
          <a:pPr algn="r" rtl="0">
            <a:defRPr sz="1000"/>
          </a:pPr>
          <a:r>
            <a:rPr lang="fr-FR" sz="1000" b="0" i="0" u="none" strike="noStrike" baseline="0">
              <a:solidFill>
                <a:srgbClr val="000000"/>
              </a:solidFill>
              <a:latin typeface="Gisha" pitchFamily="34" charset="-79"/>
              <a:cs typeface="Gisha" pitchFamily="34" charset="-79"/>
            </a:rPr>
            <a:t>37 000 TOURS</a:t>
          </a:r>
        </a:p>
        <a:p>
          <a:pPr algn="l" rtl="0">
            <a:defRPr sz="1000"/>
          </a:pPr>
          <a:endParaRPr lang="fr-FR" sz="1000" b="0" i="0" u="none" strike="noStrike" baseline="0">
            <a:solidFill>
              <a:srgbClr val="000000"/>
            </a:solidFill>
            <a:latin typeface="Gisha" pitchFamily="34" charset="-79"/>
            <a:cs typeface="Gisha" pitchFamily="34" charset="-79"/>
          </a:endParaRPr>
        </a:p>
      </xdr:txBody>
    </xdr:sp>
    <xdr:clientData/>
  </xdr:twoCellAnchor>
  <xdr:twoCellAnchor editAs="oneCell">
    <xdr:from>
      <xdr:col>2</xdr:col>
      <xdr:colOff>16584</xdr:colOff>
      <xdr:row>94</xdr:row>
      <xdr:rowOff>9768</xdr:rowOff>
    </xdr:from>
    <xdr:to>
      <xdr:col>7</xdr:col>
      <xdr:colOff>339605</xdr:colOff>
      <xdr:row>97</xdr:row>
      <xdr:rowOff>12177</xdr:rowOff>
    </xdr:to>
    <xdr:pic>
      <xdr:nvPicPr>
        <xdr:cNvPr id="3" name="Image 2" descr="CLEM-RIB.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389301" y="28634464"/>
          <a:ext cx="5408543" cy="698147"/>
        </a:xfrm>
        <a:prstGeom prst="rect">
          <a:avLst/>
        </a:prstGeom>
      </xdr:spPr>
    </xdr:pic>
    <xdr:clientData/>
  </xdr:twoCellAnchor>
  <xdr:twoCellAnchor editAs="oneCell">
    <xdr:from>
      <xdr:col>0</xdr:col>
      <xdr:colOff>124239</xdr:colOff>
      <xdr:row>23</xdr:row>
      <xdr:rowOff>140806</xdr:rowOff>
    </xdr:from>
    <xdr:to>
      <xdr:col>3</xdr:col>
      <xdr:colOff>2461831</xdr:colOff>
      <xdr:row>29</xdr:row>
      <xdr:rowOff>157372</xdr:rowOff>
    </xdr:to>
    <xdr:pic>
      <xdr:nvPicPr>
        <xdr:cNvPr id="9" name="Image 8">
          <a:extLst>
            <a:ext uri="{FF2B5EF4-FFF2-40B4-BE49-F238E27FC236}">
              <a16:creationId xmlns:a16="http://schemas.microsoft.com/office/drawing/2014/main" id="{6BCAD678-1E12-44DA-8BBC-67EAD0B9294B}"/>
            </a:ext>
          </a:extLst>
        </xdr:cNvPr>
        <xdr:cNvPicPr>
          <a:picLocks noChangeAspect="1"/>
        </xdr:cNvPicPr>
      </xdr:nvPicPr>
      <xdr:blipFill rotWithShape="1">
        <a:blip xmlns:r="http://schemas.openxmlformats.org/officeDocument/2006/relationships" r:embed="rId2"/>
        <a:srcRect l="41898" t="61964" r="30788" b="5507"/>
        <a:stretch/>
      </xdr:blipFill>
      <xdr:spPr>
        <a:xfrm>
          <a:off x="124239" y="7644849"/>
          <a:ext cx="2875962" cy="1855305"/>
        </a:xfrm>
        <a:prstGeom prst="rect">
          <a:avLst/>
        </a:prstGeom>
      </xdr:spPr>
    </xdr:pic>
    <xdr:clientData/>
  </xdr:twoCellAnchor>
  <xdr:twoCellAnchor editAs="oneCell">
    <xdr:from>
      <xdr:col>3</xdr:col>
      <xdr:colOff>2194890</xdr:colOff>
      <xdr:row>25</xdr:row>
      <xdr:rowOff>107676</xdr:rowOff>
    </xdr:from>
    <xdr:to>
      <xdr:col>7</xdr:col>
      <xdr:colOff>1184</xdr:colOff>
      <xdr:row>32</xdr:row>
      <xdr:rowOff>281608</xdr:rowOff>
    </xdr:to>
    <xdr:pic>
      <xdr:nvPicPr>
        <xdr:cNvPr id="10" name="Image 9">
          <a:extLst>
            <a:ext uri="{FF2B5EF4-FFF2-40B4-BE49-F238E27FC236}">
              <a16:creationId xmlns:a16="http://schemas.microsoft.com/office/drawing/2014/main" id="{FC8147A6-71B9-4653-A90C-65D9120C9148}"/>
            </a:ext>
          </a:extLst>
        </xdr:cNvPr>
        <xdr:cNvPicPr>
          <a:picLocks noChangeAspect="1"/>
        </xdr:cNvPicPr>
      </xdr:nvPicPr>
      <xdr:blipFill rotWithShape="1">
        <a:blip xmlns:r="http://schemas.openxmlformats.org/officeDocument/2006/relationships" r:embed="rId3"/>
        <a:srcRect l="41944" t="51177" r="30516" b="4336"/>
        <a:stretch/>
      </xdr:blipFill>
      <xdr:spPr>
        <a:xfrm>
          <a:off x="2733260" y="7073350"/>
          <a:ext cx="2726163" cy="2319128"/>
        </a:xfrm>
        <a:prstGeom prst="rect">
          <a:avLst/>
        </a:prstGeom>
      </xdr:spPr>
    </xdr:pic>
    <xdr:clientData/>
  </xdr:twoCellAnchor>
  <xdr:twoCellAnchor>
    <xdr:from>
      <xdr:col>1</xdr:col>
      <xdr:colOff>115957</xdr:colOff>
      <xdr:row>28</xdr:row>
      <xdr:rowOff>240196</xdr:rowOff>
    </xdr:from>
    <xdr:to>
      <xdr:col>3</xdr:col>
      <xdr:colOff>314739</xdr:colOff>
      <xdr:row>30</xdr:row>
      <xdr:rowOff>231914</xdr:rowOff>
    </xdr:to>
    <xdr:sp macro="" textlink="">
      <xdr:nvSpPr>
        <xdr:cNvPr id="11" name="Légende : encadrée 10">
          <a:extLst>
            <a:ext uri="{FF2B5EF4-FFF2-40B4-BE49-F238E27FC236}">
              <a16:creationId xmlns:a16="http://schemas.microsoft.com/office/drawing/2014/main" id="{4BE3B8CF-36DD-4818-81B7-3CA227981FDD}"/>
            </a:ext>
          </a:extLst>
        </xdr:cNvPr>
        <xdr:cNvSpPr/>
      </xdr:nvSpPr>
      <xdr:spPr>
        <a:xfrm>
          <a:off x="323022" y="9276522"/>
          <a:ext cx="530087" cy="604631"/>
        </a:xfrm>
        <a:prstGeom prst="borderCallout1">
          <a:avLst>
            <a:gd name="adj1" fmla="val 18750"/>
            <a:gd name="adj2" fmla="val -8333"/>
            <a:gd name="adj3" fmla="val -192979"/>
            <a:gd name="adj4" fmla="val 11791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3200">
              <a:solidFill>
                <a:srgbClr val="C00000"/>
              </a:solidFill>
            </a:rPr>
            <a:t>-</a:t>
          </a:r>
        </a:p>
      </xdr:txBody>
    </xdr:sp>
    <xdr:clientData/>
  </xdr:twoCellAnchor>
  <xdr:twoCellAnchor>
    <xdr:from>
      <xdr:col>3</xdr:col>
      <xdr:colOff>3051313</xdr:colOff>
      <xdr:row>22</xdr:row>
      <xdr:rowOff>226943</xdr:rowOff>
    </xdr:from>
    <xdr:to>
      <xdr:col>4</xdr:col>
      <xdr:colOff>94422</xdr:colOff>
      <xdr:row>24</xdr:row>
      <xdr:rowOff>218661</xdr:rowOff>
    </xdr:to>
    <xdr:sp macro="" textlink="">
      <xdr:nvSpPr>
        <xdr:cNvPr id="12" name="Légende : encadrée 11">
          <a:extLst>
            <a:ext uri="{FF2B5EF4-FFF2-40B4-BE49-F238E27FC236}">
              <a16:creationId xmlns:a16="http://schemas.microsoft.com/office/drawing/2014/main" id="{9B960928-5762-4035-8DF4-A4B6D1D16457}"/>
            </a:ext>
          </a:extLst>
        </xdr:cNvPr>
        <xdr:cNvSpPr/>
      </xdr:nvSpPr>
      <xdr:spPr>
        <a:xfrm>
          <a:off x="3589683" y="7424530"/>
          <a:ext cx="530087" cy="604631"/>
        </a:xfrm>
        <a:prstGeom prst="borderCallout1">
          <a:avLst>
            <a:gd name="adj1" fmla="val 18750"/>
            <a:gd name="adj2" fmla="val -8333"/>
            <a:gd name="adj3" fmla="val 238528"/>
            <a:gd name="adj4" fmla="val 4135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3200">
              <a:solidFill>
                <a:srgbClr val="C00000"/>
              </a:solidFill>
            </a:rPr>
            <a:t>+</a:t>
          </a:r>
        </a:p>
      </xdr:txBody>
    </xdr:sp>
    <xdr:clientData/>
  </xdr:twoCellAnchor>
  <xdr:twoCellAnchor>
    <xdr:from>
      <xdr:col>4</xdr:col>
      <xdr:colOff>354496</xdr:colOff>
      <xdr:row>22</xdr:row>
      <xdr:rowOff>197126</xdr:rowOff>
    </xdr:from>
    <xdr:to>
      <xdr:col>6</xdr:col>
      <xdr:colOff>97735</xdr:colOff>
      <xdr:row>24</xdr:row>
      <xdr:rowOff>188844</xdr:rowOff>
    </xdr:to>
    <xdr:sp macro="" textlink="">
      <xdr:nvSpPr>
        <xdr:cNvPr id="13" name="Légende : encadrée 12">
          <a:extLst>
            <a:ext uri="{FF2B5EF4-FFF2-40B4-BE49-F238E27FC236}">
              <a16:creationId xmlns:a16="http://schemas.microsoft.com/office/drawing/2014/main" id="{FD10473D-8135-451F-9E08-BA58FDDD3294}"/>
            </a:ext>
          </a:extLst>
        </xdr:cNvPr>
        <xdr:cNvSpPr/>
      </xdr:nvSpPr>
      <xdr:spPr>
        <a:xfrm>
          <a:off x="4379844" y="7394713"/>
          <a:ext cx="604630" cy="604631"/>
        </a:xfrm>
        <a:prstGeom prst="borderCallout1">
          <a:avLst>
            <a:gd name="adj1" fmla="val 18750"/>
            <a:gd name="adj2" fmla="val -8333"/>
            <a:gd name="adj3" fmla="val 196062"/>
            <a:gd name="adj4" fmla="val -6119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3200">
              <a:solidFill>
                <a:srgbClr val="C00000"/>
              </a:solidFill>
            </a:rPr>
            <a:t>+</a:t>
          </a:r>
        </a:p>
      </xdr:txBody>
    </xdr:sp>
    <xdr:clientData/>
  </xdr:twoCellAnchor>
  <xdr:twoCellAnchor>
    <xdr:from>
      <xdr:col>3</xdr:col>
      <xdr:colOff>438977</xdr:colOff>
      <xdr:row>29</xdr:row>
      <xdr:rowOff>231912</xdr:rowOff>
    </xdr:from>
    <xdr:to>
      <xdr:col>3</xdr:col>
      <xdr:colOff>969064</xdr:colOff>
      <xdr:row>31</xdr:row>
      <xdr:rowOff>223630</xdr:rowOff>
    </xdr:to>
    <xdr:sp macro="" textlink="">
      <xdr:nvSpPr>
        <xdr:cNvPr id="14" name="Légende : encadrée 13">
          <a:extLst>
            <a:ext uri="{FF2B5EF4-FFF2-40B4-BE49-F238E27FC236}">
              <a16:creationId xmlns:a16="http://schemas.microsoft.com/office/drawing/2014/main" id="{C76B0034-9ED1-4F7F-8857-B50A61EDC839}"/>
            </a:ext>
          </a:extLst>
        </xdr:cNvPr>
        <xdr:cNvSpPr/>
      </xdr:nvSpPr>
      <xdr:spPr>
        <a:xfrm>
          <a:off x="977347" y="9574695"/>
          <a:ext cx="530087" cy="604631"/>
        </a:xfrm>
        <a:prstGeom prst="borderCallout1">
          <a:avLst>
            <a:gd name="adj1" fmla="val 18750"/>
            <a:gd name="adj2" fmla="val -8333"/>
            <a:gd name="adj3" fmla="val -228595"/>
            <a:gd name="adj4" fmla="val 3979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3200">
              <a:solidFill>
                <a:srgbClr val="C00000"/>
              </a:solidFill>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2990850</xdr:colOff>
      <xdr:row>1</xdr:row>
      <xdr:rowOff>12248</xdr:rowOff>
    </xdr:from>
    <xdr:to>
      <xdr:col>8</xdr:col>
      <xdr:colOff>5433</xdr:colOff>
      <xdr:row>6</xdr:row>
      <xdr:rowOff>59873</xdr:rowOff>
    </xdr:to>
    <xdr:sp macro="" textlink="">
      <xdr:nvSpPr>
        <xdr:cNvPr id="2" name="Text Box 2">
          <a:extLst>
            <a:ext uri="{FF2B5EF4-FFF2-40B4-BE49-F238E27FC236}">
              <a16:creationId xmlns:a16="http://schemas.microsoft.com/office/drawing/2014/main" id="{22A30C66-2249-4C1F-AA33-98C0FC9C8D76}"/>
            </a:ext>
          </a:extLst>
        </xdr:cNvPr>
        <xdr:cNvSpPr txBox="1">
          <a:spLocks noChangeArrowheads="1"/>
        </xdr:cNvSpPr>
      </xdr:nvSpPr>
      <xdr:spPr bwMode="auto">
        <a:xfrm>
          <a:off x="3524250" y="1583873"/>
          <a:ext cx="2539083" cy="1000125"/>
        </a:xfrm>
        <a:prstGeom prst="rect">
          <a:avLst/>
        </a:prstGeom>
        <a:solidFill>
          <a:srgbClr val="FFFFFF"/>
        </a:solidFill>
        <a:ln w="9525">
          <a:noFill/>
          <a:miter lim="800000"/>
          <a:headEnd/>
          <a:tailEnd/>
        </a:ln>
      </xdr:spPr>
      <xdr:txBody>
        <a:bodyPr vertOverflow="clip" wrap="square" lIns="0" tIns="0" rIns="0" bIns="0" anchor="ctr" upright="1"/>
        <a:lstStyle/>
        <a:p>
          <a:pPr algn="r" rtl="0">
            <a:defRPr sz="1000"/>
          </a:pPr>
          <a:r>
            <a:rPr lang="fr-FR" sz="1000" b="0" i="0" u="none" strike="noStrike" baseline="0">
              <a:solidFill>
                <a:srgbClr val="000000"/>
              </a:solidFill>
              <a:latin typeface="Gisha" pitchFamily="34" charset="-79"/>
              <a:ea typeface="Ebrima"/>
              <a:cs typeface="Gisha" pitchFamily="34" charset="-79"/>
            </a:rPr>
            <a:t> Institution Notre Dame-La-Riche</a:t>
          </a:r>
        </a:p>
        <a:p>
          <a:pPr algn="r" rtl="0">
            <a:defRPr sz="1000"/>
          </a:pPr>
          <a:r>
            <a:rPr lang="fr-FR" sz="1000" b="0" i="0" u="none" strike="noStrike" baseline="0">
              <a:solidFill>
                <a:srgbClr val="000000"/>
              </a:solidFill>
              <a:latin typeface="Gisha" pitchFamily="34" charset="-79"/>
              <a:ea typeface="Ebrima"/>
              <a:cs typeface="Gisha" pitchFamily="34" charset="-79"/>
            </a:rPr>
            <a:t>26, rue de la bourde</a:t>
          </a:r>
        </a:p>
        <a:p>
          <a:pPr algn="r" rtl="0">
            <a:defRPr sz="1000"/>
          </a:pPr>
          <a:r>
            <a:rPr lang="fr-FR" sz="1000" b="0" i="0" u="none" strike="noStrike" baseline="0">
              <a:solidFill>
                <a:srgbClr val="000000"/>
              </a:solidFill>
              <a:latin typeface="Gisha" pitchFamily="34" charset="-79"/>
              <a:cs typeface="Gisha" pitchFamily="34" charset="-79"/>
            </a:rPr>
            <a:t>37 000 TOURS</a:t>
          </a:r>
        </a:p>
        <a:p>
          <a:pPr algn="l" rtl="0">
            <a:defRPr sz="1000"/>
          </a:pPr>
          <a:endParaRPr lang="fr-FR" sz="1000" b="0" i="0" u="none" strike="noStrike" baseline="0">
            <a:solidFill>
              <a:srgbClr val="000000"/>
            </a:solidFill>
            <a:latin typeface="Gisha" pitchFamily="34" charset="-79"/>
            <a:cs typeface="Gisha" pitchFamily="34" charset="-79"/>
          </a:endParaRPr>
        </a:p>
      </xdr:txBody>
    </xdr:sp>
    <xdr:clientData/>
  </xdr:twoCellAnchor>
  <xdr:twoCellAnchor editAs="oneCell">
    <xdr:from>
      <xdr:col>2</xdr:col>
      <xdr:colOff>16584</xdr:colOff>
      <xdr:row>95</xdr:row>
      <xdr:rowOff>9768</xdr:rowOff>
    </xdr:from>
    <xdr:to>
      <xdr:col>7</xdr:col>
      <xdr:colOff>289909</xdr:colOff>
      <xdr:row>98</xdr:row>
      <xdr:rowOff>12177</xdr:rowOff>
    </xdr:to>
    <xdr:pic>
      <xdr:nvPicPr>
        <xdr:cNvPr id="3" name="Image 2" descr="CLEM-RIB.jpg">
          <a:extLst>
            <a:ext uri="{FF2B5EF4-FFF2-40B4-BE49-F238E27FC236}">
              <a16:creationId xmlns:a16="http://schemas.microsoft.com/office/drawing/2014/main" id="{8F6E25DE-6933-46C8-B891-6B5E456CADAA}"/>
            </a:ext>
          </a:extLst>
        </xdr:cNvPr>
        <xdr:cNvPicPr>
          <a:picLocks noChangeAspect="1"/>
        </xdr:cNvPicPr>
      </xdr:nvPicPr>
      <xdr:blipFill>
        <a:blip xmlns:r="http://schemas.openxmlformats.org/officeDocument/2006/relationships" r:embed="rId1" cstate="print"/>
        <a:stretch>
          <a:fillRect/>
        </a:stretch>
      </xdr:blipFill>
      <xdr:spPr>
        <a:xfrm>
          <a:off x="388059" y="28537143"/>
          <a:ext cx="5398189" cy="688209"/>
        </a:xfrm>
        <a:prstGeom prst="rect">
          <a:avLst/>
        </a:prstGeom>
      </xdr:spPr>
    </xdr:pic>
    <xdr:clientData/>
  </xdr:twoCellAnchor>
  <xdr:twoCellAnchor editAs="oneCell">
    <xdr:from>
      <xdr:col>3</xdr:col>
      <xdr:colOff>1721821</xdr:colOff>
      <xdr:row>23</xdr:row>
      <xdr:rowOff>248476</xdr:rowOff>
    </xdr:from>
    <xdr:to>
      <xdr:col>7</xdr:col>
      <xdr:colOff>538370</xdr:colOff>
      <xdr:row>32</xdr:row>
      <xdr:rowOff>298171</xdr:rowOff>
    </xdr:to>
    <xdr:pic>
      <xdr:nvPicPr>
        <xdr:cNvPr id="9" name="Image 8">
          <a:extLst>
            <a:ext uri="{FF2B5EF4-FFF2-40B4-BE49-F238E27FC236}">
              <a16:creationId xmlns:a16="http://schemas.microsoft.com/office/drawing/2014/main" id="{BC840E00-BCE2-442F-84EC-B732121B7B65}"/>
            </a:ext>
          </a:extLst>
        </xdr:cNvPr>
        <xdr:cNvPicPr>
          <a:picLocks noChangeAspect="1"/>
        </xdr:cNvPicPr>
      </xdr:nvPicPr>
      <xdr:blipFill rotWithShape="1">
        <a:blip xmlns:r="http://schemas.openxmlformats.org/officeDocument/2006/relationships" r:embed="rId2"/>
        <a:srcRect l="20201" t="55161" r="64285" b="3932"/>
        <a:stretch/>
      </xdr:blipFill>
      <xdr:spPr>
        <a:xfrm>
          <a:off x="2260191" y="6576389"/>
          <a:ext cx="3786114" cy="2807804"/>
        </a:xfrm>
        <a:prstGeom prst="rect">
          <a:avLst/>
        </a:prstGeom>
      </xdr:spPr>
    </xdr:pic>
    <xdr:clientData/>
  </xdr:twoCellAnchor>
  <xdr:twoCellAnchor>
    <xdr:from>
      <xdr:col>3</xdr:col>
      <xdr:colOff>2686878</xdr:colOff>
      <xdr:row>22</xdr:row>
      <xdr:rowOff>102705</xdr:rowOff>
    </xdr:from>
    <xdr:to>
      <xdr:col>3</xdr:col>
      <xdr:colOff>3216965</xdr:colOff>
      <xdr:row>24</xdr:row>
      <xdr:rowOff>94423</xdr:rowOff>
    </xdr:to>
    <xdr:sp macro="" textlink="">
      <xdr:nvSpPr>
        <xdr:cNvPr id="7" name="Légende : encadrée 6">
          <a:extLst>
            <a:ext uri="{FF2B5EF4-FFF2-40B4-BE49-F238E27FC236}">
              <a16:creationId xmlns:a16="http://schemas.microsoft.com/office/drawing/2014/main" id="{4BBE2255-8DFE-40DC-AEAF-05A62CB4B28D}"/>
            </a:ext>
          </a:extLst>
        </xdr:cNvPr>
        <xdr:cNvSpPr/>
      </xdr:nvSpPr>
      <xdr:spPr>
        <a:xfrm>
          <a:off x="3225248" y="7300292"/>
          <a:ext cx="530087" cy="604631"/>
        </a:xfrm>
        <a:prstGeom prst="borderCallout1">
          <a:avLst>
            <a:gd name="adj1" fmla="val 18750"/>
            <a:gd name="adj2" fmla="val -8333"/>
            <a:gd name="adj3" fmla="val 246747"/>
            <a:gd name="adj4" fmla="val 16635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3200">
              <a:solidFill>
                <a:srgbClr val="C00000"/>
              </a:solidFill>
            </a:rPr>
            <a:t>+</a:t>
          </a:r>
        </a:p>
      </xdr:txBody>
    </xdr:sp>
    <xdr:clientData/>
  </xdr:twoCellAnchor>
  <xdr:twoCellAnchor>
    <xdr:from>
      <xdr:col>4</xdr:col>
      <xdr:colOff>337931</xdr:colOff>
      <xdr:row>21</xdr:row>
      <xdr:rowOff>296518</xdr:rowOff>
    </xdr:from>
    <xdr:to>
      <xdr:col>6</xdr:col>
      <xdr:colOff>81170</xdr:colOff>
      <xdr:row>23</xdr:row>
      <xdr:rowOff>288236</xdr:rowOff>
    </xdr:to>
    <xdr:sp macro="" textlink="">
      <xdr:nvSpPr>
        <xdr:cNvPr id="8" name="Légende : encadrée 7">
          <a:extLst>
            <a:ext uri="{FF2B5EF4-FFF2-40B4-BE49-F238E27FC236}">
              <a16:creationId xmlns:a16="http://schemas.microsoft.com/office/drawing/2014/main" id="{00F04D9C-F195-4BD8-8F44-15AADB59401E}"/>
            </a:ext>
          </a:extLst>
        </xdr:cNvPr>
        <xdr:cNvSpPr/>
      </xdr:nvSpPr>
      <xdr:spPr>
        <a:xfrm>
          <a:off x="4363279" y="7187648"/>
          <a:ext cx="654326" cy="604631"/>
        </a:xfrm>
        <a:prstGeom prst="borderCallout1">
          <a:avLst>
            <a:gd name="adj1" fmla="val 18750"/>
            <a:gd name="adj2" fmla="val -8333"/>
            <a:gd name="adj3" fmla="val 265925"/>
            <a:gd name="adj4" fmla="val -12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3200">
              <a:solidFill>
                <a:srgbClr val="C00000"/>
              </a:solidFil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2990850</xdr:colOff>
      <xdr:row>1</xdr:row>
      <xdr:rowOff>12248</xdr:rowOff>
    </xdr:from>
    <xdr:to>
      <xdr:col>8</xdr:col>
      <xdr:colOff>5433</xdr:colOff>
      <xdr:row>6</xdr:row>
      <xdr:rowOff>59873</xdr:rowOff>
    </xdr:to>
    <xdr:sp macro="" textlink="">
      <xdr:nvSpPr>
        <xdr:cNvPr id="2" name="Text Box 2">
          <a:extLst>
            <a:ext uri="{FF2B5EF4-FFF2-40B4-BE49-F238E27FC236}">
              <a16:creationId xmlns:a16="http://schemas.microsoft.com/office/drawing/2014/main" id="{856383F5-B14E-4AC5-B78F-A0FFA62078EA}"/>
            </a:ext>
          </a:extLst>
        </xdr:cNvPr>
        <xdr:cNvSpPr txBox="1">
          <a:spLocks noChangeArrowheads="1"/>
        </xdr:cNvSpPr>
      </xdr:nvSpPr>
      <xdr:spPr bwMode="auto">
        <a:xfrm>
          <a:off x="3524250" y="1583873"/>
          <a:ext cx="2615283" cy="1000125"/>
        </a:xfrm>
        <a:prstGeom prst="rect">
          <a:avLst/>
        </a:prstGeom>
        <a:solidFill>
          <a:srgbClr val="FFFFFF"/>
        </a:solidFill>
        <a:ln w="9525">
          <a:noFill/>
          <a:miter lim="800000"/>
          <a:headEnd/>
          <a:tailEnd/>
        </a:ln>
      </xdr:spPr>
      <xdr:txBody>
        <a:bodyPr vertOverflow="clip" wrap="square" lIns="0" tIns="0" rIns="0" bIns="0" anchor="ctr" upright="1"/>
        <a:lstStyle/>
        <a:p>
          <a:pPr algn="r" rtl="0">
            <a:defRPr sz="1000"/>
          </a:pPr>
          <a:r>
            <a:rPr lang="fr-FR" sz="1000" b="0" i="0" u="none" strike="noStrike" baseline="0">
              <a:solidFill>
                <a:srgbClr val="000000"/>
              </a:solidFill>
              <a:latin typeface="Gisha" pitchFamily="34" charset="-79"/>
              <a:ea typeface="Ebrima"/>
              <a:cs typeface="Gisha" pitchFamily="34" charset="-79"/>
            </a:rPr>
            <a:t> Institution Notre Dame-La-Riche</a:t>
          </a:r>
        </a:p>
        <a:p>
          <a:pPr algn="r" rtl="0">
            <a:defRPr sz="1000"/>
          </a:pPr>
          <a:r>
            <a:rPr lang="fr-FR" sz="1000" b="0" i="0" u="none" strike="noStrike" baseline="0">
              <a:solidFill>
                <a:srgbClr val="000000"/>
              </a:solidFill>
              <a:latin typeface="Gisha" pitchFamily="34" charset="-79"/>
              <a:ea typeface="Ebrima"/>
              <a:cs typeface="Gisha" pitchFamily="34" charset="-79"/>
            </a:rPr>
            <a:t>26, rue de la bourde</a:t>
          </a:r>
        </a:p>
        <a:p>
          <a:pPr algn="r" rtl="0">
            <a:defRPr sz="1000"/>
          </a:pPr>
          <a:r>
            <a:rPr lang="fr-FR" sz="1000" b="0" i="0" u="none" strike="noStrike" baseline="0">
              <a:solidFill>
                <a:srgbClr val="000000"/>
              </a:solidFill>
              <a:latin typeface="Gisha" pitchFamily="34" charset="-79"/>
              <a:cs typeface="Gisha" pitchFamily="34" charset="-79"/>
            </a:rPr>
            <a:t>37 000 TOURS</a:t>
          </a:r>
        </a:p>
        <a:p>
          <a:pPr algn="l" rtl="0">
            <a:defRPr sz="1000"/>
          </a:pPr>
          <a:endParaRPr lang="fr-FR" sz="1000" b="0" i="0" u="none" strike="noStrike" baseline="0">
            <a:solidFill>
              <a:srgbClr val="000000"/>
            </a:solidFill>
            <a:latin typeface="Gisha" pitchFamily="34" charset="-79"/>
            <a:cs typeface="Gisha" pitchFamily="34" charset="-79"/>
          </a:endParaRPr>
        </a:p>
      </xdr:txBody>
    </xdr:sp>
    <xdr:clientData/>
  </xdr:twoCellAnchor>
  <xdr:twoCellAnchor editAs="oneCell">
    <xdr:from>
      <xdr:col>2</xdr:col>
      <xdr:colOff>16584</xdr:colOff>
      <xdr:row>101</xdr:row>
      <xdr:rowOff>9768</xdr:rowOff>
    </xdr:from>
    <xdr:to>
      <xdr:col>7</xdr:col>
      <xdr:colOff>339605</xdr:colOff>
      <xdr:row>104</xdr:row>
      <xdr:rowOff>12177</xdr:rowOff>
    </xdr:to>
    <xdr:pic>
      <xdr:nvPicPr>
        <xdr:cNvPr id="3" name="Image 2" descr="CLEM-RIB.jpg">
          <a:extLst>
            <a:ext uri="{FF2B5EF4-FFF2-40B4-BE49-F238E27FC236}">
              <a16:creationId xmlns:a16="http://schemas.microsoft.com/office/drawing/2014/main" id="{99A6AE06-28C8-40AB-8E3B-A259F90DB01A}"/>
            </a:ext>
          </a:extLst>
        </xdr:cNvPr>
        <xdr:cNvPicPr>
          <a:picLocks noChangeAspect="1"/>
        </xdr:cNvPicPr>
      </xdr:nvPicPr>
      <xdr:blipFill>
        <a:blip xmlns:r="http://schemas.openxmlformats.org/officeDocument/2006/relationships" r:embed="rId1" cstate="print"/>
        <a:stretch>
          <a:fillRect/>
        </a:stretch>
      </xdr:blipFill>
      <xdr:spPr>
        <a:xfrm>
          <a:off x="388059" y="29451543"/>
          <a:ext cx="5399846" cy="688208"/>
        </a:xfrm>
        <a:prstGeom prst="rect">
          <a:avLst/>
        </a:prstGeom>
      </xdr:spPr>
    </xdr:pic>
    <xdr:clientData/>
  </xdr:twoCellAnchor>
  <xdr:twoCellAnchor editAs="oneCell">
    <xdr:from>
      <xdr:col>3</xdr:col>
      <xdr:colOff>198783</xdr:colOff>
      <xdr:row>23</xdr:row>
      <xdr:rowOff>91109</xdr:rowOff>
    </xdr:from>
    <xdr:to>
      <xdr:col>4</xdr:col>
      <xdr:colOff>99391</xdr:colOff>
      <xdr:row>33</xdr:row>
      <xdr:rowOff>847</xdr:rowOff>
    </xdr:to>
    <xdr:pic>
      <xdr:nvPicPr>
        <xdr:cNvPr id="10" name="Image 9">
          <a:extLst>
            <a:ext uri="{FF2B5EF4-FFF2-40B4-BE49-F238E27FC236}">
              <a16:creationId xmlns:a16="http://schemas.microsoft.com/office/drawing/2014/main" id="{523AFFE7-C338-4E2A-9291-6A289961A43F}"/>
            </a:ext>
          </a:extLst>
        </xdr:cNvPr>
        <xdr:cNvPicPr>
          <a:picLocks noChangeAspect="1"/>
        </xdr:cNvPicPr>
      </xdr:nvPicPr>
      <xdr:blipFill rotWithShape="1">
        <a:blip xmlns:r="http://schemas.openxmlformats.org/officeDocument/2006/relationships" r:embed="rId2"/>
        <a:srcRect l="42896" t="57783" r="31059"/>
        <a:stretch/>
      </xdr:blipFill>
      <xdr:spPr>
        <a:xfrm>
          <a:off x="737153" y="7595152"/>
          <a:ext cx="3387586" cy="2974303"/>
        </a:xfrm>
        <a:prstGeom prst="rect">
          <a:avLst/>
        </a:prstGeom>
      </xdr:spPr>
    </xdr:pic>
    <xdr:clientData/>
  </xdr:twoCellAnchor>
  <xdr:twoCellAnchor>
    <xdr:from>
      <xdr:col>3</xdr:col>
      <xdr:colOff>3051313</xdr:colOff>
      <xdr:row>22</xdr:row>
      <xdr:rowOff>226943</xdr:rowOff>
    </xdr:from>
    <xdr:to>
      <xdr:col>4</xdr:col>
      <xdr:colOff>94422</xdr:colOff>
      <xdr:row>24</xdr:row>
      <xdr:rowOff>218661</xdr:rowOff>
    </xdr:to>
    <xdr:sp macro="" textlink="">
      <xdr:nvSpPr>
        <xdr:cNvPr id="7" name="Légende : encadrée 6">
          <a:extLst>
            <a:ext uri="{FF2B5EF4-FFF2-40B4-BE49-F238E27FC236}">
              <a16:creationId xmlns:a16="http://schemas.microsoft.com/office/drawing/2014/main" id="{A1AFCD08-67EE-48B4-A1B8-B0AEA1681627}"/>
            </a:ext>
          </a:extLst>
        </xdr:cNvPr>
        <xdr:cNvSpPr/>
      </xdr:nvSpPr>
      <xdr:spPr>
        <a:xfrm>
          <a:off x="3589683" y="7424530"/>
          <a:ext cx="530087" cy="604631"/>
        </a:xfrm>
        <a:prstGeom prst="borderCallout1">
          <a:avLst>
            <a:gd name="adj1" fmla="val 18750"/>
            <a:gd name="adj2" fmla="val -8333"/>
            <a:gd name="adj3" fmla="val 174144"/>
            <a:gd name="adj4" fmla="val -27583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3200">
              <a:solidFill>
                <a:srgbClr val="C00000"/>
              </a:solidFill>
            </a:rPr>
            <a:t>+</a:t>
          </a:r>
        </a:p>
      </xdr:txBody>
    </xdr:sp>
    <xdr:clientData/>
  </xdr:twoCellAnchor>
  <xdr:twoCellAnchor>
    <xdr:from>
      <xdr:col>4</xdr:col>
      <xdr:colOff>354496</xdr:colOff>
      <xdr:row>22</xdr:row>
      <xdr:rowOff>197126</xdr:rowOff>
    </xdr:from>
    <xdr:to>
      <xdr:col>6</xdr:col>
      <xdr:colOff>97735</xdr:colOff>
      <xdr:row>24</xdr:row>
      <xdr:rowOff>188844</xdr:rowOff>
    </xdr:to>
    <xdr:sp macro="" textlink="">
      <xdr:nvSpPr>
        <xdr:cNvPr id="8" name="Légende : encadrée 7">
          <a:extLst>
            <a:ext uri="{FF2B5EF4-FFF2-40B4-BE49-F238E27FC236}">
              <a16:creationId xmlns:a16="http://schemas.microsoft.com/office/drawing/2014/main" id="{B17E1147-4414-4676-A3B0-20040EE7FA5C}"/>
            </a:ext>
          </a:extLst>
        </xdr:cNvPr>
        <xdr:cNvSpPr/>
      </xdr:nvSpPr>
      <xdr:spPr>
        <a:xfrm>
          <a:off x="4379844" y="7394713"/>
          <a:ext cx="604630" cy="604631"/>
        </a:xfrm>
        <a:prstGeom prst="borderCallout1">
          <a:avLst>
            <a:gd name="adj1" fmla="val 18750"/>
            <a:gd name="adj2" fmla="val -8333"/>
            <a:gd name="adj3" fmla="val 144007"/>
            <a:gd name="adj4" fmla="val -31050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3200">
              <a:solidFill>
                <a:srgbClr val="C00000"/>
              </a:solidFil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2990850</xdr:colOff>
      <xdr:row>1</xdr:row>
      <xdr:rowOff>12248</xdr:rowOff>
    </xdr:from>
    <xdr:to>
      <xdr:col>8</xdr:col>
      <xdr:colOff>5433</xdr:colOff>
      <xdr:row>6</xdr:row>
      <xdr:rowOff>59873</xdr:rowOff>
    </xdr:to>
    <xdr:sp macro="" textlink="">
      <xdr:nvSpPr>
        <xdr:cNvPr id="2" name="Text Box 2">
          <a:extLst>
            <a:ext uri="{FF2B5EF4-FFF2-40B4-BE49-F238E27FC236}">
              <a16:creationId xmlns:a16="http://schemas.microsoft.com/office/drawing/2014/main" id="{F1E26510-E1BF-4249-937F-0C9C61ACB1F6}"/>
            </a:ext>
          </a:extLst>
        </xdr:cNvPr>
        <xdr:cNvSpPr txBox="1">
          <a:spLocks noChangeArrowheads="1"/>
        </xdr:cNvSpPr>
      </xdr:nvSpPr>
      <xdr:spPr bwMode="auto">
        <a:xfrm>
          <a:off x="3524250" y="1583873"/>
          <a:ext cx="2615283" cy="1000125"/>
        </a:xfrm>
        <a:prstGeom prst="rect">
          <a:avLst/>
        </a:prstGeom>
        <a:solidFill>
          <a:srgbClr val="FFFFFF"/>
        </a:solidFill>
        <a:ln w="9525">
          <a:noFill/>
          <a:miter lim="800000"/>
          <a:headEnd/>
          <a:tailEnd/>
        </a:ln>
      </xdr:spPr>
      <xdr:txBody>
        <a:bodyPr vertOverflow="clip" wrap="square" lIns="0" tIns="0" rIns="0" bIns="0" anchor="ctr" upright="1"/>
        <a:lstStyle/>
        <a:p>
          <a:pPr algn="r" rtl="0">
            <a:defRPr sz="1000"/>
          </a:pPr>
          <a:r>
            <a:rPr lang="fr-FR" sz="1000" b="0" i="0" u="none" strike="noStrike" baseline="0">
              <a:solidFill>
                <a:srgbClr val="000000"/>
              </a:solidFill>
              <a:latin typeface="Gisha" pitchFamily="34" charset="-79"/>
              <a:ea typeface="Ebrima"/>
              <a:cs typeface="Gisha" pitchFamily="34" charset="-79"/>
            </a:rPr>
            <a:t> Institution Notre Dame-La-Riche</a:t>
          </a:r>
        </a:p>
        <a:p>
          <a:pPr algn="r" rtl="0">
            <a:defRPr sz="1000"/>
          </a:pPr>
          <a:r>
            <a:rPr lang="fr-FR" sz="1000" b="0" i="0" u="none" strike="noStrike" baseline="0">
              <a:solidFill>
                <a:srgbClr val="000000"/>
              </a:solidFill>
              <a:latin typeface="Gisha" pitchFamily="34" charset="-79"/>
              <a:ea typeface="Ebrima"/>
              <a:cs typeface="Gisha" pitchFamily="34" charset="-79"/>
            </a:rPr>
            <a:t>26, rue de la bourde</a:t>
          </a:r>
        </a:p>
        <a:p>
          <a:pPr algn="r" rtl="0">
            <a:defRPr sz="1000"/>
          </a:pPr>
          <a:r>
            <a:rPr lang="fr-FR" sz="1000" b="0" i="0" u="none" strike="noStrike" baseline="0">
              <a:solidFill>
                <a:srgbClr val="000000"/>
              </a:solidFill>
              <a:latin typeface="Gisha" pitchFamily="34" charset="-79"/>
              <a:cs typeface="Gisha" pitchFamily="34" charset="-79"/>
            </a:rPr>
            <a:t>37 000 TOURS</a:t>
          </a:r>
        </a:p>
        <a:p>
          <a:pPr algn="l" rtl="0">
            <a:defRPr sz="1000"/>
          </a:pPr>
          <a:endParaRPr lang="fr-FR" sz="1000" b="0" i="0" u="none" strike="noStrike" baseline="0">
            <a:solidFill>
              <a:srgbClr val="000000"/>
            </a:solidFill>
            <a:latin typeface="Gisha" pitchFamily="34" charset="-79"/>
            <a:cs typeface="Gisha" pitchFamily="34" charset="-79"/>
          </a:endParaRPr>
        </a:p>
      </xdr:txBody>
    </xdr:sp>
    <xdr:clientData/>
  </xdr:twoCellAnchor>
  <xdr:twoCellAnchor editAs="oneCell">
    <xdr:from>
      <xdr:col>2</xdr:col>
      <xdr:colOff>16584</xdr:colOff>
      <xdr:row>100</xdr:row>
      <xdr:rowOff>9768</xdr:rowOff>
    </xdr:from>
    <xdr:to>
      <xdr:col>7</xdr:col>
      <xdr:colOff>339605</xdr:colOff>
      <xdr:row>103</xdr:row>
      <xdr:rowOff>12177</xdr:rowOff>
    </xdr:to>
    <xdr:pic>
      <xdr:nvPicPr>
        <xdr:cNvPr id="3" name="Image 2" descr="CLEM-RIB.jpg">
          <a:extLst>
            <a:ext uri="{FF2B5EF4-FFF2-40B4-BE49-F238E27FC236}">
              <a16:creationId xmlns:a16="http://schemas.microsoft.com/office/drawing/2014/main" id="{6CA93862-B937-4192-8DE2-DB262CE09BDB}"/>
            </a:ext>
          </a:extLst>
        </xdr:cNvPr>
        <xdr:cNvPicPr>
          <a:picLocks noChangeAspect="1"/>
        </xdr:cNvPicPr>
      </xdr:nvPicPr>
      <xdr:blipFill>
        <a:blip xmlns:r="http://schemas.openxmlformats.org/officeDocument/2006/relationships" r:embed="rId1" cstate="print"/>
        <a:stretch>
          <a:fillRect/>
        </a:stretch>
      </xdr:blipFill>
      <xdr:spPr>
        <a:xfrm>
          <a:off x="388059" y="29451543"/>
          <a:ext cx="5399846" cy="688208"/>
        </a:xfrm>
        <a:prstGeom prst="rect">
          <a:avLst/>
        </a:prstGeom>
      </xdr:spPr>
    </xdr:pic>
    <xdr:clientData/>
  </xdr:twoCellAnchor>
  <xdr:twoCellAnchor editAs="oneCell">
    <xdr:from>
      <xdr:col>0</xdr:col>
      <xdr:colOff>149088</xdr:colOff>
      <xdr:row>21</xdr:row>
      <xdr:rowOff>262146</xdr:rowOff>
    </xdr:from>
    <xdr:to>
      <xdr:col>3</xdr:col>
      <xdr:colOff>3139109</xdr:colOff>
      <xdr:row>33</xdr:row>
      <xdr:rowOff>24850</xdr:rowOff>
    </xdr:to>
    <xdr:pic>
      <xdr:nvPicPr>
        <xdr:cNvPr id="7" name="Image 6">
          <a:extLst>
            <a:ext uri="{FF2B5EF4-FFF2-40B4-BE49-F238E27FC236}">
              <a16:creationId xmlns:a16="http://schemas.microsoft.com/office/drawing/2014/main" id="{4FCDE253-FF1B-474A-91AD-AD530C911EAE}"/>
            </a:ext>
          </a:extLst>
        </xdr:cNvPr>
        <xdr:cNvPicPr>
          <a:picLocks noChangeAspect="1"/>
        </xdr:cNvPicPr>
      </xdr:nvPicPr>
      <xdr:blipFill rotWithShape="1">
        <a:blip xmlns:r="http://schemas.openxmlformats.org/officeDocument/2006/relationships" r:embed="rId2"/>
        <a:srcRect l="41264" t="52598" r="33371" b="1744"/>
        <a:stretch/>
      </xdr:blipFill>
      <xdr:spPr>
        <a:xfrm>
          <a:off x="149088" y="7153276"/>
          <a:ext cx="3528391" cy="3440182"/>
        </a:xfrm>
        <a:prstGeom prst="rect">
          <a:avLst/>
        </a:prstGeom>
      </xdr:spPr>
    </xdr:pic>
    <xdr:clientData/>
  </xdr:twoCellAnchor>
  <xdr:twoCellAnchor>
    <xdr:from>
      <xdr:col>3</xdr:col>
      <xdr:colOff>3051313</xdr:colOff>
      <xdr:row>22</xdr:row>
      <xdr:rowOff>226943</xdr:rowOff>
    </xdr:from>
    <xdr:to>
      <xdr:col>4</xdr:col>
      <xdr:colOff>94422</xdr:colOff>
      <xdr:row>24</xdr:row>
      <xdr:rowOff>218661</xdr:rowOff>
    </xdr:to>
    <xdr:sp macro="" textlink="">
      <xdr:nvSpPr>
        <xdr:cNvPr id="5" name="Légende : encadrée 4">
          <a:extLst>
            <a:ext uri="{FF2B5EF4-FFF2-40B4-BE49-F238E27FC236}">
              <a16:creationId xmlns:a16="http://schemas.microsoft.com/office/drawing/2014/main" id="{03CCF1E5-079B-45F3-8C43-F732D625268B}"/>
            </a:ext>
          </a:extLst>
        </xdr:cNvPr>
        <xdr:cNvSpPr/>
      </xdr:nvSpPr>
      <xdr:spPr>
        <a:xfrm>
          <a:off x="3589683" y="7424530"/>
          <a:ext cx="530087" cy="604631"/>
        </a:xfrm>
        <a:prstGeom prst="borderCallout1">
          <a:avLst>
            <a:gd name="adj1" fmla="val 18750"/>
            <a:gd name="adj2" fmla="val -8333"/>
            <a:gd name="adj3" fmla="val 93322"/>
            <a:gd name="adj4" fmla="val -29302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3200">
              <a:solidFill>
                <a:srgbClr val="C00000"/>
              </a:solidFill>
            </a:rPr>
            <a:t>+</a:t>
          </a:r>
        </a:p>
      </xdr:txBody>
    </xdr:sp>
    <xdr:clientData/>
  </xdr:twoCellAnchor>
  <xdr:twoCellAnchor>
    <xdr:from>
      <xdr:col>3</xdr:col>
      <xdr:colOff>3437283</xdr:colOff>
      <xdr:row>20</xdr:row>
      <xdr:rowOff>24848</xdr:rowOff>
    </xdr:from>
    <xdr:to>
      <xdr:col>5</xdr:col>
      <xdr:colOff>115957</xdr:colOff>
      <xdr:row>22</xdr:row>
      <xdr:rowOff>16566</xdr:rowOff>
    </xdr:to>
    <xdr:sp macro="" textlink="">
      <xdr:nvSpPr>
        <xdr:cNvPr id="8" name="Légende : encadrée 7">
          <a:extLst>
            <a:ext uri="{FF2B5EF4-FFF2-40B4-BE49-F238E27FC236}">
              <a16:creationId xmlns:a16="http://schemas.microsoft.com/office/drawing/2014/main" id="{BF5F113E-32E8-4F1D-804A-842FA24AC2D9}"/>
            </a:ext>
          </a:extLst>
        </xdr:cNvPr>
        <xdr:cNvSpPr/>
      </xdr:nvSpPr>
      <xdr:spPr>
        <a:xfrm>
          <a:off x="3975653" y="6609522"/>
          <a:ext cx="530087" cy="604631"/>
        </a:xfrm>
        <a:prstGeom prst="borderCallout1">
          <a:avLst>
            <a:gd name="adj1" fmla="val 18750"/>
            <a:gd name="adj2" fmla="val -8333"/>
            <a:gd name="adj3" fmla="val 213870"/>
            <a:gd name="adj4" fmla="val -32426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3200">
              <a:solidFill>
                <a:srgbClr val="C00000"/>
              </a:solidFill>
            </a:rPr>
            <a:t>-</a:t>
          </a:r>
        </a:p>
      </xdr:txBody>
    </xdr:sp>
    <xdr:clientData/>
  </xdr:twoCellAnchor>
  <xdr:twoCellAnchor>
    <xdr:from>
      <xdr:col>3</xdr:col>
      <xdr:colOff>2459934</xdr:colOff>
      <xdr:row>24</xdr:row>
      <xdr:rowOff>173935</xdr:rowOff>
    </xdr:from>
    <xdr:to>
      <xdr:col>3</xdr:col>
      <xdr:colOff>3072848</xdr:colOff>
      <xdr:row>26</xdr:row>
      <xdr:rowOff>223630</xdr:rowOff>
    </xdr:to>
    <xdr:sp macro="" textlink="">
      <xdr:nvSpPr>
        <xdr:cNvPr id="4" name="Ellipse 3">
          <a:extLst>
            <a:ext uri="{FF2B5EF4-FFF2-40B4-BE49-F238E27FC236}">
              <a16:creationId xmlns:a16="http://schemas.microsoft.com/office/drawing/2014/main" id="{20FD3122-EEAE-41C0-A755-2DCD604259DE}"/>
            </a:ext>
          </a:extLst>
        </xdr:cNvPr>
        <xdr:cNvSpPr/>
      </xdr:nvSpPr>
      <xdr:spPr>
        <a:xfrm>
          <a:off x="2998304" y="7984435"/>
          <a:ext cx="612914" cy="662608"/>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33131</xdr:colOff>
      <xdr:row>23</xdr:row>
      <xdr:rowOff>223631</xdr:rowOff>
    </xdr:from>
    <xdr:to>
      <xdr:col>7</xdr:col>
      <xdr:colOff>248479</xdr:colOff>
      <xdr:row>26</xdr:row>
      <xdr:rowOff>173935</xdr:rowOff>
    </xdr:to>
    <xdr:sp macro="" textlink="">
      <xdr:nvSpPr>
        <xdr:cNvPr id="9" name="Légende : encadrée 8">
          <a:extLst>
            <a:ext uri="{FF2B5EF4-FFF2-40B4-BE49-F238E27FC236}">
              <a16:creationId xmlns:a16="http://schemas.microsoft.com/office/drawing/2014/main" id="{875FC2CE-FD90-4623-834C-CB228B1F1850}"/>
            </a:ext>
          </a:extLst>
        </xdr:cNvPr>
        <xdr:cNvSpPr/>
      </xdr:nvSpPr>
      <xdr:spPr>
        <a:xfrm>
          <a:off x="4422914" y="7727674"/>
          <a:ext cx="1283804" cy="869674"/>
        </a:xfrm>
        <a:prstGeom prst="borderCallout1">
          <a:avLst>
            <a:gd name="adj1" fmla="val 87243"/>
            <a:gd name="adj2" fmla="val -1881"/>
            <a:gd name="adj3" fmla="val 82363"/>
            <a:gd name="adj4" fmla="val -6140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a:solidFill>
                <a:srgbClr val="C00000"/>
              </a:solidFill>
            </a:rPr>
            <a:t>Un espace stock pourrait être aménagé ici, fermé par une porte.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2253698</xdr:colOff>
      <xdr:row>0</xdr:row>
      <xdr:rowOff>1561096</xdr:rowOff>
    </xdr:from>
    <xdr:to>
      <xdr:col>6</xdr:col>
      <xdr:colOff>527238</xdr:colOff>
      <xdr:row>6</xdr:row>
      <xdr:rowOff>35025</xdr:rowOff>
    </xdr:to>
    <xdr:sp macro="" textlink="">
      <xdr:nvSpPr>
        <xdr:cNvPr id="2" name="Text Box 2">
          <a:extLst>
            <a:ext uri="{FF2B5EF4-FFF2-40B4-BE49-F238E27FC236}">
              <a16:creationId xmlns:a16="http://schemas.microsoft.com/office/drawing/2014/main" id="{FC019DA9-062B-43C8-A12F-C946C1E98BC4}"/>
            </a:ext>
          </a:extLst>
        </xdr:cNvPr>
        <xdr:cNvSpPr txBox="1">
          <a:spLocks noChangeArrowheads="1"/>
        </xdr:cNvSpPr>
      </xdr:nvSpPr>
      <xdr:spPr bwMode="auto">
        <a:xfrm>
          <a:off x="2787098" y="418096"/>
          <a:ext cx="2616940" cy="988529"/>
        </a:xfrm>
        <a:prstGeom prst="rect">
          <a:avLst/>
        </a:prstGeom>
        <a:solidFill>
          <a:srgbClr val="FFFFFF"/>
        </a:solidFill>
        <a:ln w="9525">
          <a:noFill/>
          <a:miter lim="800000"/>
          <a:headEnd/>
          <a:tailEnd/>
        </a:ln>
      </xdr:spPr>
      <xdr:txBody>
        <a:bodyPr vertOverflow="clip" wrap="square" lIns="0" tIns="0" rIns="0" bIns="0" anchor="ctr" upright="1"/>
        <a:lstStyle/>
        <a:p>
          <a:pPr algn="r" rtl="0">
            <a:defRPr sz="1000"/>
          </a:pPr>
          <a:r>
            <a:rPr lang="fr-FR" sz="1000" b="0" i="0" u="none" strike="noStrike" baseline="0">
              <a:solidFill>
                <a:srgbClr val="000000"/>
              </a:solidFill>
              <a:latin typeface="Gisha" pitchFamily="34" charset="-79"/>
              <a:ea typeface="Ebrima"/>
              <a:cs typeface="Gisha" pitchFamily="34" charset="-79"/>
            </a:rPr>
            <a:t> Institution Notre Dame-La-Riche</a:t>
          </a:r>
        </a:p>
        <a:p>
          <a:pPr algn="r" rtl="0">
            <a:defRPr sz="1000"/>
          </a:pPr>
          <a:r>
            <a:rPr lang="fr-FR" sz="1000" b="0" i="0" u="none" strike="noStrike" baseline="0">
              <a:solidFill>
                <a:srgbClr val="000000"/>
              </a:solidFill>
              <a:latin typeface="Gisha" pitchFamily="34" charset="-79"/>
              <a:ea typeface="Ebrima"/>
              <a:cs typeface="Gisha" pitchFamily="34" charset="-79"/>
            </a:rPr>
            <a:t>26, rue de la bourde</a:t>
          </a:r>
        </a:p>
        <a:p>
          <a:pPr algn="r" rtl="0">
            <a:defRPr sz="1000"/>
          </a:pPr>
          <a:r>
            <a:rPr lang="fr-FR" sz="1000" b="0" i="0" u="none" strike="noStrike" baseline="0">
              <a:solidFill>
                <a:srgbClr val="000000"/>
              </a:solidFill>
              <a:latin typeface="Gisha" pitchFamily="34" charset="-79"/>
              <a:cs typeface="Gisha" pitchFamily="34" charset="-79"/>
            </a:rPr>
            <a:t>37 000 TOURS</a:t>
          </a:r>
        </a:p>
        <a:p>
          <a:pPr algn="l" rtl="0">
            <a:defRPr sz="1000"/>
          </a:pPr>
          <a:endParaRPr lang="fr-FR" sz="1000" b="0" i="0" u="none" strike="noStrike" baseline="0">
            <a:solidFill>
              <a:srgbClr val="000000"/>
            </a:solidFill>
            <a:latin typeface="Gisha" pitchFamily="34" charset="-79"/>
            <a:cs typeface="Gisha" pitchFamily="34" charset="-79"/>
          </a:endParaRPr>
        </a:p>
      </xdr:txBody>
    </xdr:sp>
    <xdr:clientData/>
  </xdr:twoCellAnchor>
  <xdr:twoCellAnchor editAs="oneCell">
    <xdr:from>
      <xdr:col>2</xdr:col>
      <xdr:colOff>16584</xdr:colOff>
      <xdr:row>98</xdr:row>
      <xdr:rowOff>9768</xdr:rowOff>
    </xdr:from>
    <xdr:to>
      <xdr:col>7</xdr:col>
      <xdr:colOff>339605</xdr:colOff>
      <xdr:row>101</xdr:row>
      <xdr:rowOff>12177</xdr:rowOff>
    </xdr:to>
    <xdr:pic>
      <xdr:nvPicPr>
        <xdr:cNvPr id="3" name="Image 2" descr="CLEM-RIB.jpg">
          <a:extLst>
            <a:ext uri="{FF2B5EF4-FFF2-40B4-BE49-F238E27FC236}">
              <a16:creationId xmlns:a16="http://schemas.microsoft.com/office/drawing/2014/main" id="{61E4A5DB-7194-45B6-A803-A3331A800843}"/>
            </a:ext>
          </a:extLst>
        </xdr:cNvPr>
        <xdr:cNvPicPr>
          <a:picLocks noChangeAspect="1"/>
        </xdr:cNvPicPr>
      </xdr:nvPicPr>
      <xdr:blipFill>
        <a:blip xmlns:r="http://schemas.openxmlformats.org/officeDocument/2006/relationships" r:embed="rId1" cstate="print"/>
        <a:stretch>
          <a:fillRect/>
        </a:stretch>
      </xdr:blipFill>
      <xdr:spPr>
        <a:xfrm>
          <a:off x="388059" y="25174818"/>
          <a:ext cx="5399846" cy="688209"/>
        </a:xfrm>
        <a:prstGeom prst="rect">
          <a:avLst/>
        </a:prstGeom>
      </xdr:spPr>
    </xdr:pic>
    <xdr:clientData/>
  </xdr:twoCellAnchor>
  <xdr:twoCellAnchor editAs="oneCell">
    <xdr:from>
      <xdr:col>3</xdr:col>
      <xdr:colOff>402981</xdr:colOff>
      <xdr:row>21</xdr:row>
      <xdr:rowOff>278016</xdr:rowOff>
    </xdr:from>
    <xdr:to>
      <xdr:col>5</xdr:col>
      <xdr:colOff>312540</xdr:colOff>
      <xdr:row>33</xdr:row>
      <xdr:rowOff>247459</xdr:rowOff>
    </xdr:to>
    <xdr:pic>
      <xdr:nvPicPr>
        <xdr:cNvPr id="4" name="Image 3">
          <a:extLst>
            <a:ext uri="{FF2B5EF4-FFF2-40B4-BE49-F238E27FC236}">
              <a16:creationId xmlns:a16="http://schemas.microsoft.com/office/drawing/2014/main" id="{0B64C9EE-AF95-4545-9565-C851FE55BB87}"/>
            </a:ext>
          </a:extLst>
        </xdr:cNvPr>
        <xdr:cNvPicPr>
          <a:picLocks noChangeAspect="1"/>
        </xdr:cNvPicPr>
      </xdr:nvPicPr>
      <xdr:blipFill rotWithShape="1">
        <a:blip xmlns:r="http://schemas.openxmlformats.org/officeDocument/2006/relationships" r:embed="rId2"/>
        <a:srcRect l="33791" t="21240" r="31109" b="16815"/>
        <a:stretch/>
      </xdr:blipFill>
      <xdr:spPr>
        <a:xfrm>
          <a:off x="937846" y="6029651"/>
          <a:ext cx="3756194" cy="366221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34"/>
  <sheetViews>
    <sheetView tabSelected="1" zoomScale="115" zoomScaleNormal="115" workbookViewId="0">
      <selection activeCell="C65" sqref="C65"/>
    </sheetView>
  </sheetViews>
  <sheetFormatPr baseColWidth="10" defaultRowHeight="15" x14ac:dyDescent="0.25"/>
  <cols>
    <col min="1" max="1" width="3.140625" style="2" customWidth="1"/>
    <col min="2" max="3" width="2.42578125" style="2" customWidth="1"/>
    <col min="4" max="4" width="52.28515625" style="2" customWidth="1"/>
    <col min="5" max="5" width="5.42578125" style="2" customWidth="1"/>
    <col min="6" max="6" width="7.42578125" style="2" customWidth="1"/>
    <col min="7" max="7" width="8.5703125" style="2" customWidth="1"/>
    <col min="8" max="8" width="10.28515625" style="2" customWidth="1"/>
    <col min="9" max="10" width="13.42578125" style="2" customWidth="1"/>
    <col min="11" max="16384" width="11.42578125" style="2"/>
  </cols>
  <sheetData>
    <row r="1" spans="2:6" ht="33" customHeight="1" x14ac:dyDescent="0.25"/>
    <row r="8" spans="2:6" ht="30.75" x14ac:dyDescent="0.25">
      <c r="B8" s="1" t="s">
        <v>57</v>
      </c>
      <c r="E8" s="46" t="s">
        <v>60</v>
      </c>
    </row>
    <row r="9" spans="2:6" ht="24" customHeight="1" x14ac:dyDescent="0.25">
      <c r="B9" s="9" t="s">
        <v>58</v>
      </c>
    </row>
    <row r="10" spans="2:6" ht="24" customHeight="1" x14ac:dyDescent="0.25">
      <c r="B10" s="2" t="s">
        <v>59</v>
      </c>
    </row>
    <row r="11" spans="2:6" ht="24" customHeight="1" x14ac:dyDescent="0.25"/>
    <row r="12" spans="2:6" ht="24" customHeight="1" thickBot="1" x14ac:dyDescent="0.3">
      <c r="B12" s="3" t="s">
        <v>0</v>
      </c>
      <c r="C12" s="4"/>
      <c r="D12" s="3" t="s">
        <v>2</v>
      </c>
      <c r="E12" s="54" t="s">
        <v>1</v>
      </c>
      <c r="F12" s="54"/>
    </row>
    <row r="13" spans="2:6" ht="24" customHeight="1" x14ac:dyDescent="0.25">
      <c r="B13" s="6">
        <v>1</v>
      </c>
      <c r="C13" s="6"/>
      <c r="D13" s="6" t="str">
        <f>C37</f>
        <v>DÉMOLITION / MAÇONNERIE</v>
      </c>
      <c r="E13" s="11"/>
      <c r="F13" s="11">
        <f>H42</f>
        <v>1810</v>
      </c>
    </row>
    <row r="14" spans="2:6" ht="24" customHeight="1" x14ac:dyDescent="0.25">
      <c r="B14" s="6">
        <v>2</v>
      </c>
      <c r="C14" s="6"/>
      <c r="D14" s="6" t="str">
        <f>C43</f>
        <v>RECONSTRUCTION</v>
      </c>
      <c r="E14" s="55">
        <f>H51</f>
        <v>5883</v>
      </c>
      <c r="F14" s="56"/>
    </row>
    <row r="15" spans="2:6" ht="24" customHeight="1" x14ac:dyDescent="0.25">
      <c r="B15" s="15"/>
      <c r="C15" s="15"/>
      <c r="D15" s="15"/>
      <c r="E15" s="57"/>
      <c r="F15" s="57"/>
    </row>
    <row r="16" spans="2:6" s="6" customFormat="1" ht="18.75" customHeight="1" x14ac:dyDescent="0.25">
      <c r="D16" s="7" t="s">
        <v>12</v>
      </c>
      <c r="E16" s="55">
        <f>SUM(E13:F15)</f>
        <v>7693</v>
      </c>
      <c r="F16" s="55"/>
    </row>
    <row r="17" spans="1:6" s="6" customFormat="1" ht="18.75" customHeight="1" x14ac:dyDescent="0.25">
      <c r="D17" s="7" t="s">
        <v>11</v>
      </c>
      <c r="E17" s="55">
        <f>E16*0.1</f>
        <v>769.30000000000007</v>
      </c>
      <c r="F17" s="55"/>
    </row>
    <row r="18" spans="1:6" s="6" customFormat="1" ht="18.75" customHeight="1" x14ac:dyDescent="0.25">
      <c r="D18" s="7" t="s">
        <v>13</v>
      </c>
      <c r="E18" s="60">
        <f>SUM(E16:F17)</f>
        <v>8462.2999999999993</v>
      </c>
      <c r="F18" s="60"/>
    </row>
    <row r="19" spans="1:6" s="6" customFormat="1" ht="24" customHeight="1" x14ac:dyDescent="0.25">
      <c r="D19" s="47" t="s">
        <v>61</v>
      </c>
      <c r="E19" s="56"/>
      <c r="F19" s="56"/>
    </row>
    <row r="20" spans="1:6" s="6" customFormat="1" ht="24" customHeight="1" x14ac:dyDescent="0.25">
      <c r="A20" s="6" t="s">
        <v>62</v>
      </c>
      <c r="B20" s="6" t="s">
        <v>63</v>
      </c>
      <c r="D20" s="47"/>
      <c r="E20" s="7"/>
      <c r="F20" s="7"/>
    </row>
    <row r="21" spans="1:6" s="6" customFormat="1" ht="24" customHeight="1" x14ac:dyDescent="0.25">
      <c r="A21" s="6" t="s">
        <v>62</v>
      </c>
      <c r="B21" s="6" t="s">
        <v>80</v>
      </c>
      <c r="D21" s="47"/>
      <c r="E21" s="7"/>
      <c r="F21" s="7"/>
    </row>
    <row r="22" spans="1:6" s="6" customFormat="1" ht="24" customHeight="1" x14ac:dyDescent="0.25">
      <c r="A22" s="6" t="s">
        <v>64</v>
      </c>
      <c r="B22" s="6" t="s">
        <v>65</v>
      </c>
      <c r="D22" s="47"/>
      <c r="E22" s="7"/>
      <c r="F22" s="7"/>
    </row>
    <row r="23" spans="1:6" s="6" customFormat="1" ht="24" customHeight="1" x14ac:dyDescent="0.25">
      <c r="A23" s="6" t="s">
        <v>64</v>
      </c>
      <c r="B23" s="6" t="s">
        <v>101</v>
      </c>
      <c r="E23" s="56"/>
      <c r="F23" s="56"/>
    </row>
    <row r="24" spans="1:6" s="6" customFormat="1" ht="24" customHeight="1" x14ac:dyDescent="0.25">
      <c r="E24" s="56"/>
      <c r="F24" s="56"/>
    </row>
    <row r="25" spans="1:6" s="6" customFormat="1" ht="24" customHeight="1" x14ac:dyDescent="0.25">
      <c r="E25" s="7"/>
      <c r="F25" s="7"/>
    </row>
    <row r="26" spans="1:6" s="6" customFormat="1" ht="24" customHeight="1" x14ac:dyDescent="0.25">
      <c r="E26" s="7"/>
      <c r="F26" s="7"/>
    </row>
    <row r="27" spans="1:6" s="6" customFormat="1" ht="24" customHeight="1" x14ac:dyDescent="0.25">
      <c r="E27" s="7"/>
      <c r="F27" s="7"/>
    </row>
    <row r="28" spans="1:6" s="6" customFormat="1" ht="24" customHeight="1" x14ac:dyDescent="0.25">
      <c r="E28" s="7"/>
      <c r="F28" s="7"/>
    </row>
    <row r="29" spans="1:6" s="6" customFormat="1" ht="24" customHeight="1" x14ac:dyDescent="0.25">
      <c r="E29" s="7"/>
      <c r="F29" s="7"/>
    </row>
    <row r="30" spans="1:6" s="6" customFormat="1" ht="24" customHeight="1" x14ac:dyDescent="0.25">
      <c r="E30" s="7"/>
      <c r="F30" s="7"/>
    </row>
    <row r="31" spans="1:6" s="6" customFormat="1" ht="24" customHeight="1" x14ac:dyDescent="0.25">
      <c r="E31" s="56"/>
      <c r="F31" s="56"/>
    </row>
    <row r="32" spans="1:6" s="6" customFormat="1" ht="24" customHeight="1" x14ac:dyDescent="0.25">
      <c r="E32" s="7"/>
      <c r="F32" s="7"/>
    </row>
    <row r="33" spans="1:15" s="6" customFormat="1" ht="24" customHeight="1" x14ac:dyDescent="0.25"/>
    <row r="34" spans="1:15" s="6" customFormat="1" ht="24" customHeight="1" x14ac:dyDescent="0.25">
      <c r="M34" s="45"/>
      <c r="O34" s="45"/>
    </row>
    <row r="35" spans="1:15" ht="24" customHeight="1" x14ac:dyDescent="0.25">
      <c r="A35" s="33"/>
      <c r="B35" s="33"/>
      <c r="C35" s="33"/>
      <c r="D35" s="33"/>
      <c r="E35" s="33"/>
      <c r="F35" s="33"/>
      <c r="G35" s="33"/>
      <c r="H35" s="33"/>
      <c r="O35" s="45"/>
    </row>
    <row r="36" spans="1:15" ht="24" customHeight="1" thickBot="1" x14ac:dyDescent="0.3">
      <c r="A36" s="34" t="s">
        <v>0</v>
      </c>
      <c r="B36" s="35"/>
      <c r="C36" s="36"/>
      <c r="D36" s="35" t="s">
        <v>2</v>
      </c>
      <c r="E36" s="37" t="s">
        <v>6</v>
      </c>
      <c r="F36" s="37" t="s">
        <v>5</v>
      </c>
      <c r="G36" s="37" t="s">
        <v>7</v>
      </c>
      <c r="H36" s="37" t="s">
        <v>8</v>
      </c>
      <c r="O36" s="45"/>
    </row>
    <row r="37" spans="1:15" s="6" customFormat="1" ht="24" customHeight="1" x14ac:dyDescent="0.25">
      <c r="A37" s="5">
        <v>1</v>
      </c>
      <c r="B37" s="5"/>
      <c r="C37" s="5" t="s">
        <v>3</v>
      </c>
      <c r="D37" s="5"/>
      <c r="E37" s="7"/>
      <c r="F37" s="7"/>
      <c r="G37" s="14"/>
      <c r="H37" s="7"/>
      <c r="O37" s="45"/>
    </row>
    <row r="38" spans="1:15" s="6" customFormat="1" ht="24" customHeight="1" x14ac:dyDescent="0.25">
      <c r="B38" s="7" t="s">
        <v>66</v>
      </c>
      <c r="D38" s="6" t="s">
        <v>116</v>
      </c>
      <c r="E38" s="10" t="s">
        <v>67</v>
      </c>
      <c r="F38" s="10">
        <v>6</v>
      </c>
      <c r="G38" s="14">
        <f>Feuil3!E2</f>
        <v>50</v>
      </c>
      <c r="H38" s="11">
        <f>G38*F38</f>
        <v>300</v>
      </c>
    </row>
    <row r="39" spans="1:15" s="6" customFormat="1" ht="24" customHeight="1" x14ac:dyDescent="0.25">
      <c r="B39" s="7"/>
      <c r="C39" s="7"/>
      <c r="D39" s="6" t="s">
        <v>123</v>
      </c>
      <c r="E39" s="10" t="s">
        <v>45</v>
      </c>
      <c r="F39" s="12">
        <v>1</v>
      </c>
      <c r="G39" s="14">
        <v>310</v>
      </c>
      <c r="H39" s="11">
        <f>G39*F39</f>
        <v>310</v>
      </c>
      <c r="O39" s="45"/>
    </row>
    <row r="40" spans="1:15" s="6" customFormat="1" ht="24" customHeight="1" x14ac:dyDescent="0.25">
      <c r="B40" s="7"/>
      <c r="C40" s="7"/>
      <c r="D40" s="6" t="s">
        <v>90</v>
      </c>
      <c r="E40" s="10" t="s">
        <v>45</v>
      </c>
      <c r="F40" s="12">
        <v>1</v>
      </c>
      <c r="G40" s="14">
        <v>750</v>
      </c>
      <c r="H40" s="11">
        <f>G40*F40</f>
        <v>750</v>
      </c>
    </row>
    <row r="41" spans="1:15" s="6" customFormat="1" ht="24" customHeight="1" x14ac:dyDescent="0.25">
      <c r="A41" s="15"/>
      <c r="B41" s="44"/>
      <c r="C41" s="15"/>
      <c r="D41" s="8" t="s">
        <v>81</v>
      </c>
      <c r="E41" s="10" t="s">
        <v>45</v>
      </c>
      <c r="F41" s="12">
        <v>1</v>
      </c>
      <c r="G41" s="14">
        <v>450</v>
      </c>
      <c r="H41" s="11">
        <f>G41*F41</f>
        <v>450</v>
      </c>
    </row>
    <row r="42" spans="1:15" s="6" customFormat="1" ht="24" customHeight="1" x14ac:dyDescent="0.25">
      <c r="A42" s="19"/>
      <c r="B42" s="19"/>
      <c r="C42" s="19"/>
      <c r="D42" s="19"/>
      <c r="E42" s="23" t="s">
        <v>9</v>
      </c>
      <c r="F42" s="20"/>
      <c r="G42" s="21"/>
      <c r="H42" s="22">
        <f>SUM(H38:H41)</f>
        <v>1810</v>
      </c>
    </row>
    <row r="43" spans="1:15" s="6" customFormat="1" ht="24" customHeight="1" x14ac:dyDescent="0.25">
      <c r="A43" s="5">
        <v>2</v>
      </c>
      <c r="B43" s="24"/>
      <c r="C43" s="5" t="s">
        <v>70</v>
      </c>
      <c r="D43" s="5"/>
      <c r="E43" s="10"/>
      <c r="F43" s="10"/>
      <c r="G43" s="14"/>
      <c r="H43" s="11"/>
    </row>
    <row r="44" spans="1:15" s="6" customFormat="1" ht="36" customHeight="1" x14ac:dyDescent="0.25">
      <c r="B44" s="7" t="s">
        <v>72</v>
      </c>
      <c r="D44" s="8" t="s">
        <v>71</v>
      </c>
      <c r="E44" s="10" t="s">
        <v>67</v>
      </c>
      <c r="F44" s="10">
        <v>5.25</v>
      </c>
      <c r="G44" s="14">
        <f>Feuil3!E4</f>
        <v>132</v>
      </c>
      <c r="H44" s="11">
        <f>G44*F44</f>
        <v>693</v>
      </c>
    </row>
    <row r="45" spans="1:15" s="6" customFormat="1" ht="36" customHeight="1" x14ac:dyDescent="0.25">
      <c r="B45" s="7" t="s">
        <v>72</v>
      </c>
      <c r="D45" s="8" t="s">
        <v>73</v>
      </c>
      <c r="E45" s="10" t="s">
        <v>45</v>
      </c>
      <c r="F45" s="10">
        <v>1</v>
      </c>
      <c r="G45" s="14">
        <v>450</v>
      </c>
      <c r="H45" s="11">
        <f>G45*F45</f>
        <v>450</v>
      </c>
    </row>
    <row r="46" spans="1:15" s="6" customFormat="1" ht="36" customHeight="1" x14ac:dyDescent="0.25">
      <c r="B46" s="7" t="s">
        <v>72</v>
      </c>
      <c r="D46" s="8" t="s">
        <v>91</v>
      </c>
      <c r="E46" s="10" t="s">
        <v>45</v>
      </c>
      <c r="F46" s="10">
        <v>1</v>
      </c>
      <c r="G46" s="14">
        <f>Feuil3!E7</f>
        <v>650</v>
      </c>
      <c r="H46" s="11">
        <f t="shared" ref="H46:H49" si="0">G46*F46</f>
        <v>650</v>
      </c>
    </row>
    <row r="47" spans="1:15" s="6" customFormat="1" ht="36" customHeight="1" x14ac:dyDescent="0.25">
      <c r="B47" s="7" t="s">
        <v>72</v>
      </c>
      <c r="D47" s="8" t="s">
        <v>78</v>
      </c>
      <c r="E47" s="10" t="s">
        <v>45</v>
      </c>
      <c r="F47" s="10">
        <v>1</v>
      </c>
      <c r="G47" s="14">
        <v>350</v>
      </c>
      <c r="H47" s="11">
        <f t="shared" si="0"/>
        <v>350</v>
      </c>
    </row>
    <row r="48" spans="1:15" s="6" customFormat="1" ht="36" customHeight="1" x14ac:dyDescent="0.25">
      <c r="B48" s="7" t="s">
        <v>72</v>
      </c>
      <c r="D48" s="8" t="s">
        <v>76</v>
      </c>
      <c r="E48" s="10" t="s">
        <v>75</v>
      </c>
      <c r="F48" s="10">
        <v>2</v>
      </c>
      <c r="G48" s="14">
        <f>Feuil3!E17</f>
        <v>455</v>
      </c>
      <c r="H48" s="11">
        <f t="shared" si="0"/>
        <v>910</v>
      </c>
    </row>
    <row r="49" spans="1:10" s="6" customFormat="1" ht="36" customHeight="1" x14ac:dyDescent="0.25">
      <c r="B49" s="7" t="s">
        <v>130</v>
      </c>
      <c r="D49" s="8" t="s">
        <v>117</v>
      </c>
      <c r="E49" s="10" t="s">
        <v>75</v>
      </c>
      <c r="F49" s="10">
        <f>F48</f>
        <v>2</v>
      </c>
      <c r="G49" s="14">
        <f>Feuil3!E10</f>
        <v>1125</v>
      </c>
      <c r="H49" s="11">
        <f t="shared" si="0"/>
        <v>2250</v>
      </c>
    </row>
    <row r="50" spans="1:10" s="6" customFormat="1" ht="36" customHeight="1" x14ac:dyDescent="0.25">
      <c r="B50" s="7" t="s">
        <v>72</v>
      </c>
      <c r="D50" s="8" t="s">
        <v>74</v>
      </c>
      <c r="E50" s="10" t="s">
        <v>4</v>
      </c>
      <c r="F50" s="10">
        <f>2*F44+2*2</f>
        <v>14.5</v>
      </c>
      <c r="G50" s="14">
        <f>Feuil3!E14</f>
        <v>40</v>
      </c>
      <c r="H50" s="11">
        <f>G50*F50</f>
        <v>580</v>
      </c>
    </row>
    <row r="51" spans="1:10" s="6" customFormat="1" ht="24" customHeight="1" x14ac:dyDescent="0.25">
      <c r="A51" s="19"/>
      <c r="B51" s="19"/>
      <c r="C51" s="19"/>
      <c r="D51" s="19"/>
      <c r="E51" s="23" t="s">
        <v>10</v>
      </c>
      <c r="F51" s="20"/>
      <c r="G51" s="21"/>
      <c r="H51" s="22">
        <f>SUM(H44:H50)</f>
        <v>5883</v>
      </c>
      <c r="J51" s="7"/>
    </row>
    <row r="52" spans="1:10" s="6" customFormat="1" ht="24" customHeight="1" x14ac:dyDescent="0.25">
      <c r="B52" s="7"/>
      <c r="E52" s="10"/>
      <c r="F52" s="10"/>
      <c r="G52" s="14"/>
      <c r="H52" s="11"/>
    </row>
    <row r="53" spans="1:10" s="6" customFormat="1" ht="24" customHeight="1" x14ac:dyDescent="0.25">
      <c r="B53" s="7"/>
      <c r="E53" s="10"/>
      <c r="F53" s="10"/>
      <c r="G53" s="14"/>
      <c r="H53" s="11"/>
      <c r="J53" s="5"/>
    </row>
    <row r="54" spans="1:10" s="6" customFormat="1" ht="24" customHeight="1" x14ac:dyDescent="0.25">
      <c r="A54" s="38" t="s">
        <v>14</v>
      </c>
      <c r="B54" s="39"/>
      <c r="C54" s="40"/>
      <c r="D54" s="40"/>
      <c r="E54" s="41"/>
      <c r="F54" s="41"/>
      <c r="G54" s="42"/>
      <c r="H54" s="43"/>
    </row>
    <row r="55" spans="1:10" s="6" customFormat="1" ht="9" customHeight="1" x14ac:dyDescent="0.25">
      <c r="A55" s="25"/>
      <c r="B55" s="25"/>
      <c r="C55" s="25"/>
      <c r="D55" s="25"/>
      <c r="E55" s="25"/>
      <c r="F55" s="25"/>
      <c r="G55" s="26"/>
      <c r="H55" s="27"/>
    </row>
    <row r="56" spans="1:10" s="6" customFormat="1" ht="13.5" customHeight="1" x14ac:dyDescent="0.25">
      <c r="A56" s="25" t="s">
        <v>15</v>
      </c>
      <c r="B56" s="28"/>
      <c r="C56" s="25"/>
      <c r="D56" s="25"/>
      <c r="E56" s="29"/>
      <c r="F56" s="29"/>
      <c r="G56" s="26"/>
      <c r="H56" s="27"/>
    </row>
    <row r="57" spans="1:10" s="6" customFormat="1" ht="13.5" customHeight="1" x14ac:dyDescent="0.25">
      <c r="A57" s="25"/>
      <c r="B57" s="28"/>
      <c r="C57" s="25" t="s">
        <v>39</v>
      </c>
      <c r="D57" s="25"/>
      <c r="E57" s="25"/>
      <c r="F57" s="29"/>
      <c r="G57" s="29" t="s">
        <v>131</v>
      </c>
      <c r="H57" s="27"/>
    </row>
    <row r="58" spans="1:10" s="6" customFormat="1" ht="13.5" customHeight="1" x14ac:dyDescent="0.25">
      <c r="A58" s="25"/>
      <c r="B58" s="28"/>
      <c r="C58" s="25" t="s">
        <v>16</v>
      </c>
      <c r="D58" s="25"/>
      <c r="E58" s="29"/>
      <c r="F58" s="29"/>
      <c r="G58" s="26"/>
      <c r="H58" s="27"/>
    </row>
    <row r="59" spans="1:10" s="6" customFormat="1" ht="13.5" customHeight="1" x14ac:dyDescent="0.25">
      <c r="A59" s="25"/>
      <c r="B59" s="28"/>
      <c r="C59" s="25" t="s">
        <v>40</v>
      </c>
      <c r="D59" s="25"/>
      <c r="E59" s="25"/>
      <c r="F59" s="29"/>
      <c r="G59" s="29" t="s">
        <v>18</v>
      </c>
      <c r="H59" s="27"/>
    </row>
    <row r="60" spans="1:10" s="6" customFormat="1" ht="13.5" customHeight="1" x14ac:dyDescent="0.2">
      <c r="A60" s="25"/>
      <c r="B60" s="28"/>
      <c r="C60" s="25" t="s">
        <v>19</v>
      </c>
      <c r="D60" s="30"/>
      <c r="E60" s="29"/>
      <c r="F60" s="29"/>
      <c r="G60" s="26"/>
      <c r="H60" s="27"/>
    </row>
    <row r="61" spans="1:10" s="6" customFormat="1" ht="9" customHeight="1" x14ac:dyDescent="0.25">
      <c r="A61" s="25"/>
      <c r="B61" s="28"/>
      <c r="C61" s="25"/>
      <c r="D61" s="25"/>
      <c r="E61" s="29"/>
      <c r="F61" s="29"/>
      <c r="G61" s="26"/>
      <c r="H61" s="27"/>
    </row>
    <row r="62" spans="1:10" s="6" customFormat="1" ht="13.5" customHeight="1" x14ac:dyDescent="0.25">
      <c r="A62" s="25" t="s">
        <v>20</v>
      </c>
      <c r="B62" s="25"/>
      <c r="C62" s="25"/>
      <c r="D62" s="25"/>
      <c r="E62" s="29"/>
      <c r="F62" s="29"/>
      <c r="G62" s="26"/>
      <c r="H62" s="27"/>
    </row>
    <row r="63" spans="1:10" s="6" customFormat="1" ht="13.5" customHeight="1" x14ac:dyDescent="0.25">
      <c r="A63" s="25"/>
      <c r="B63" s="25"/>
      <c r="C63" s="25" t="s">
        <v>21</v>
      </c>
      <c r="D63" s="25"/>
      <c r="E63" s="29"/>
      <c r="F63" s="29"/>
      <c r="G63" s="26"/>
      <c r="H63" s="27"/>
    </row>
    <row r="64" spans="1:10" s="6" customFormat="1" ht="13.5" customHeight="1" x14ac:dyDescent="0.25">
      <c r="A64" s="25"/>
      <c r="B64" s="25"/>
      <c r="C64" s="25" t="s">
        <v>136</v>
      </c>
      <c r="D64" s="25"/>
      <c r="E64" s="25"/>
      <c r="F64" s="29"/>
      <c r="G64" s="31">
        <v>0.4</v>
      </c>
      <c r="H64" s="27"/>
    </row>
    <row r="65" spans="1:8" s="6" customFormat="1" ht="13.5" customHeight="1" x14ac:dyDescent="0.25">
      <c r="A65" s="25"/>
      <c r="B65" s="25"/>
      <c r="C65" s="25" t="s">
        <v>23</v>
      </c>
      <c r="D65" s="25"/>
      <c r="E65" s="25"/>
      <c r="F65" s="29"/>
      <c r="G65" s="29"/>
      <c r="H65" s="27"/>
    </row>
    <row r="66" spans="1:8" s="6" customFormat="1" ht="13.5" customHeight="1" x14ac:dyDescent="0.25">
      <c r="A66" s="25"/>
      <c r="B66" s="25"/>
      <c r="C66" s="25" t="s">
        <v>22</v>
      </c>
      <c r="D66" s="25"/>
      <c r="E66" s="25"/>
      <c r="F66" s="29"/>
      <c r="G66" s="29"/>
      <c r="H66" s="27"/>
    </row>
    <row r="67" spans="1:8" s="6" customFormat="1" ht="13.5" customHeight="1" x14ac:dyDescent="0.25">
      <c r="A67" s="25"/>
      <c r="B67" s="25"/>
      <c r="C67" s="25" t="s">
        <v>41</v>
      </c>
      <c r="D67" s="25"/>
      <c r="E67" s="25"/>
      <c r="F67" s="28"/>
      <c r="G67" s="29" t="s">
        <v>24</v>
      </c>
      <c r="H67" s="27"/>
    </row>
    <row r="68" spans="1:8" s="6" customFormat="1" ht="9" customHeight="1" x14ac:dyDescent="0.25">
      <c r="A68" s="25"/>
      <c r="B68" s="25"/>
      <c r="C68" s="25"/>
      <c r="D68" s="25"/>
      <c r="E68" s="25"/>
      <c r="F68" s="28"/>
      <c r="G68" s="28"/>
      <c r="H68" s="27"/>
    </row>
    <row r="69" spans="1:8" s="6" customFormat="1" ht="13.5" customHeight="1" x14ac:dyDescent="0.25">
      <c r="A69" s="25" t="s">
        <v>25</v>
      </c>
      <c r="B69" s="25"/>
      <c r="C69" s="25"/>
      <c r="D69" s="25"/>
      <c r="E69" s="25"/>
      <c r="F69" s="28"/>
      <c r="G69" s="28"/>
      <c r="H69" s="27"/>
    </row>
    <row r="70" spans="1:8" s="6" customFormat="1" ht="13.5" customHeight="1" x14ac:dyDescent="0.25">
      <c r="A70" s="25"/>
      <c r="B70" s="25"/>
      <c r="C70" s="25" t="s">
        <v>42</v>
      </c>
      <c r="D70" s="25"/>
      <c r="E70" s="25"/>
      <c r="F70" s="28"/>
      <c r="G70" s="29" t="s">
        <v>26</v>
      </c>
      <c r="H70" s="27"/>
    </row>
    <row r="71" spans="1:8" s="6" customFormat="1" ht="9" customHeight="1" x14ac:dyDescent="0.25">
      <c r="A71" s="25"/>
      <c r="B71" s="25"/>
      <c r="C71" s="25"/>
      <c r="D71" s="25"/>
      <c r="E71" s="28"/>
      <c r="F71" s="28"/>
      <c r="G71" s="26"/>
      <c r="H71" s="27"/>
    </row>
    <row r="72" spans="1:8" s="6" customFormat="1" ht="13.5" customHeight="1" x14ac:dyDescent="0.25">
      <c r="A72" s="25" t="s">
        <v>27</v>
      </c>
      <c r="B72" s="25"/>
      <c r="C72" s="25"/>
      <c r="D72" s="25"/>
      <c r="E72" s="28"/>
      <c r="F72" s="28"/>
      <c r="G72" s="26"/>
      <c r="H72" s="27"/>
    </row>
    <row r="73" spans="1:8" s="6" customFormat="1" ht="37.5" customHeight="1" x14ac:dyDescent="0.25">
      <c r="A73" s="25"/>
      <c r="B73" s="25"/>
      <c r="C73" s="59" t="s">
        <v>28</v>
      </c>
      <c r="D73" s="59"/>
      <c r="E73" s="59"/>
      <c r="F73" s="59"/>
      <c r="G73" s="59"/>
      <c r="H73" s="59"/>
    </row>
    <row r="74" spans="1:8" s="6" customFormat="1" ht="9" customHeight="1" x14ac:dyDescent="0.25">
      <c r="A74" s="25"/>
      <c r="B74" s="25"/>
      <c r="C74" s="25"/>
      <c r="D74" s="25"/>
      <c r="E74" s="28"/>
      <c r="F74" s="28"/>
      <c r="G74" s="26"/>
      <c r="H74" s="27"/>
    </row>
    <row r="75" spans="1:8" s="6" customFormat="1" ht="13.5" customHeight="1" x14ac:dyDescent="0.25">
      <c r="A75" s="25" t="s">
        <v>30</v>
      </c>
      <c r="B75" s="25"/>
      <c r="C75" s="25"/>
      <c r="D75" s="25"/>
      <c r="E75" s="28"/>
      <c r="F75" s="28"/>
      <c r="G75" s="26"/>
      <c r="H75" s="27"/>
    </row>
    <row r="76" spans="1:8" s="6" customFormat="1" ht="28.5" customHeight="1" x14ac:dyDescent="0.25">
      <c r="A76" s="25"/>
      <c r="B76" s="25"/>
      <c r="C76" s="59" t="s">
        <v>29</v>
      </c>
      <c r="D76" s="58"/>
      <c r="E76" s="58"/>
      <c r="F76" s="58"/>
      <c r="G76" s="58"/>
      <c r="H76" s="58"/>
    </row>
    <row r="77" spans="1:8" s="6" customFormat="1" ht="9" customHeight="1" x14ac:dyDescent="0.25">
      <c r="A77" s="25"/>
      <c r="B77" s="25"/>
      <c r="C77" s="25"/>
      <c r="D77" s="25"/>
      <c r="E77" s="28"/>
      <c r="F77" s="28"/>
      <c r="G77" s="26"/>
      <c r="H77" s="27"/>
    </row>
    <row r="78" spans="1:8" s="6" customFormat="1" ht="13.5" customHeight="1" x14ac:dyDescent="0.25">
      <c r="A78" s="25" t="s">
        <v>31</v>
      </c>
      <c r="B78" s="25"/>
      <c r="C78" s="25"/>
      <c r="D78" s="25"/>
      <c r="E78" s="28"/>
      <c r="F78" s="28"/>
      <c r="G78" s="26"/>
      <c r="H78" s="27"/>
    </row>
    <row r="79" spans="1:8" s="6" customFormat="1" ht="36.75" customHeight="1" x14ac:dyDescent="0.25">
      <c r="A79" s="25"/>
      <c r="B79" s="25"/>
      <c r="C79" s="59" t="s">
        <v>43</v>
      </c>
      <c r="D79" s="58"/>
      <c r="E79" s="58"/>
      <c r="F79" s="58"/>
      <c r="G79" s="58"/>
      <c r="H79" s="58"/>
    </row>
    <row r="80" spans="1:8" s="6" customFormat="1" ht="9" customHeight="1" x14ac:dyDescent="0.25">
      <c r="A80" s="25"/>
      <c r="B80" s="25"/>
      <c r="C80" s="25"/>
      <c r="D80" s="25"/>
      <c r="E80" s="28"/>
      <c r="F80" s="28"/>
      <c r="G80" s="26"/>
      <c r="H80" s="27"/>
    </row>
    <row r="81" spans="1:8" s="6" customFormat="1" ht="13.5" customHeight="1" x14ac:dyDescent="0.25">
      <c r="A81" s="25" t="s">
        <v>32</v>
      </c>
      <c r="B81" s="25"/>
      <c r="C81" s="25"/>
      <c r="D81" s="25"/>
      <c r="E81" s="28"/>
      <c r="F81" s="28"/>
      <c r="G81" s="26"/>
      <c r="H81" s="27"/>
    </row>
    <row r="82" spans="1:8" s="6" customFormat="1" ht="72.75" customHeight="1" x14ac:dyDescent="0.25">
      <c r="A82" s="25"/>
      <c r="B82" s="25"/>
      <c r="C82" s="59" t="s">
        <v>33</v>
      </c>
      <c r="D82" s="58"/>
      <c r="E82" s="58"/>
      <c r="F82" s="58"/>
      <c r="G82" s="58"/>
      <c r="H82" s="58"/>
    </row>
    <row r="83" spans="1:8" s="6" customFormat="1" ht="9" customHeight="1" x14ac:dyDescent="0.25">
      <c r="A83" s="25"/>
      <c r="B83" s="25"/>
      <c r="C83" s="25"/>
      <c r="D83" s="25"/>
      <c r="E83" s="28"/>
      <c r="F83" s="28"/>
      <c r="G83" s="26"/>
      <c r="H83" s="27"/>
    </row>
    <row r="84" spans="1:8" s="6" customFormat="1" ht="13.5" customHeight="1" x14ac:dyDescent="0.25">
      <c r="A84" s="25" t="s">
        <v>34</v>
      </c>
      <c r="B84" s="25"/>
      <c r="C84" s="25"/>
      <c r="D84" s="25"/>
      <c r="E84" s="28"/>
      <c r="F84" s="28"/>
      <c r="G84" s="26"/>
      <c r="H84" s="27"/>
    </row>
    <row r="85" spans="1:8" s="6" customFormat="1" ht="13.5" customHeight="1" x14ac:dyDescent="0.25">
      <c r="A85" s="25"/>
      <c r="B85" s="25"/>
      <c r="C85" s="58" t="s">
        <v>36</v>
      </c>
      <c r="D85" s="58"/>
      <c r="E85" s="58"/>
      <c r="F85" s="58"/>
      <c r="G85" s="58"/>
      <c r="H85" s="58"/>
    </row>
    <row r="86" spans="1:8" s="6" customFormat="1" ht="9" customHeight="1" x14ac:dyDescent="0.25">
      <c r="A86" s="25"/>
      <c r="B86" s="25"/>
      <c r="C86" s="25"/>
      <c r="D86" s="25"/>
      <c r="E86" s="28"/>
      <c r="F86" s="28"/>
      <c r="G86" s="26"/>
      <c r="H86" s="27"/>
    </row>
    <row r="87" spans="1:8" s="6" customFormat="1" ht="13.5" customHeight="1" x14ac:dyDescent="0.25">
      <c r="A87" s="25" t="s">
        <v>35</v>
      </c>
      <c r="B87" s="25"/>
      <c r="C87" s="25"/>
      <c r="D87" s="25"/>
      <c r="E87" s="28"/>
      <c r="F87" s="28"/>
      <c r="G87" s="26"/>
      <c r="H87" s="27"/>
    </row>
    <row r="88" spans="1:8" s="6" customFormat="1" ht="28.5" customHeight="1" x14ac:dyDescent="0.25">
      <c r="A88" s="25"/>
      <c r="B88" s="25"/>
      <c r="C88" s="59" t="s">
        <v>44</v>
      </c>
      <c r="D88" s="59"/>
      <c r="E88" s="59"/>
      <c r="F88" s="59"/>
      <c r="G88" s="59"/>
      <c r="H88" s="59"/>
    </row>
    <row r="89" spans="1:8" s="6" customFormat="1" ht="9" customHeight="1" x14ac:dyDescent="0.25">
      <c r="A89" s="25"/>
      <c r="B89" s="25"/>
      <c r="C89" s="25"/>
      <c r="D89" s="25"/>
      <c r="E89" s="28"/>
      <c r="F89" s="28"/>
      <c r="G89" s="26"/>
      <c r="H89" s="28"/>
    </row>
    <row r="90" spans="1:8" s="6" customFormat="1" ht="24" customHeight="1" x14ac:dyDescent="0.25">
      <c r="A90" s="25"/>
      <c r="B90" s="25"/>
      <c r="C90" s="59" t="s">
        <v>37</v>
      </c>
      <c r="D90" s="59"/>
      <c r="E90" s="59"/>
      <c r="F90" s="59"/>
      <c r="G90" s="59"/>
      <c r="H90" s="59"/>
    </row>
    <row r="91" spans="1:8" s="6" customFormat="1" ht="13.5" customHeight="1" x14ac:dyDescent="0.25">
      <c r="A91" s="25"/>
      <c r="B91" s="25"/>
      <c r="C91" s="59" t="s">
        <v>38</v>
      </c>
      <c r="D91" s="59"/>
    </row>
    <row r="92" spans="1:8" s="6" customFormat="1" ht="18" customHeight="1" x14ac:dyDescent="0.25">
      <c r="E92" s="32"/>
      <c r="F92" s="32"/>
      <c r="G92" s="32"/>
      <c r="H92" s="32"/>
    </row>
    <row r="93" spans="1:8" s="6" customFormat="1" ht="18" customHeight="1" x14ac:dyDescent="0.25">
      <c r="E93" s="7"/>
      <c r="F93" s="7"/>
      <c r="G93" s="14"/>
      <c r="H93" s="7"/>
    </row>
    <row r="94" spans="1:8" s="6" customFormat="1" ht="18" customHeight="1" x14ac:dyDescent="0.25">
      <c r="E94" s="7"/>
      <c r="F94" s="7"/>
      <c r="G94" s="14"/>
      <c r="H94" s="7"/>
    </row>
    <row r="95" spans="1:8" s="6" customFormat="1" ht="18" customHeight="1" x14ac:dyDescent="0.25">
      <c r="E95" s="7"/>
      <c r="F95" s="7"/>
      <c r="G95" s="14"/>
      <c r="H95" s="7"/>
    </row>
    <row r="96" spans="1:8" s="6" customFormat="1" ht="18" customHeight="1" x14ac:dyDescent="0.25">
      <c r="G96" s="14"/>
    </row>
    <row r="97" spans="7:7" s="6" customFormat="1" ht="18" customHeight="1" x14ac:dyDescent="0.25">
      <c r="G97" s="14"/>
    </row>
    <row r="98" spans="7:7" s="6" customFormat="1" ht="18" customHeight="1" x14ac:dyDescent="0.25">
      <c r="G98" s="14"/>
    </row>
    <row r="99" spans="7:7" s="6" customFormat="1" ht="18" customHeight="1" x14ac:dyDescent="0.25">
      <c r="G99" s="14"/>
    </row>
    <row r="100" spans="7:7" s="6" customFormat="1" ht="18" customHeight="1" x14ac:dyDescent="0.25">
      <c r="G100" s="14"/>
    </row>
    <row r="101" spans="7:7" s="6" customFormat="1" ht="12" x14ac:dyDescent="0.25">
      <c r="G101" s="12"/>
    </row>
    <row r="102" spans="7:7" s="6" customFormat="1" ht="12" x14ac:dyDescent="0.25">
      <c r="G102" s="12"/>
    </row>
    <row r="103" spans="7:7" s="6" customFormat="1" ht="12" x14ac:dyDescent="0.25">
      <c r="G103" s="12"/>
    </row>
    <row r="104" spans="7:7" s="6" customFormat="1" ht="12" x14ac:dyDescent="0.25">
      <c r="G104" s="12"/>
    </row>
    <row r="105" spans="7:7" s="6" customFormat="1" ht="12" x14ac:dyDescent="0.25">
      <c r="G105" s="12"/>
    </row>
    <row r="106" spans="7:7" s="6" customFormat="1" ht="12" x14ac:dyDescent="0.25">
      <c r="G106" s="12"/>
    </row>
    <row r="107" spans="7:7" s="6" customFormat="1" ht="12" x14ac:dyDescent="0.25">
      <c r="G107" s="12"/>
    </row>
    <row r="108" spans="7:7" s="6" customFormat="1" ht="12" x14ac:dyDescent="0.25">
      <c r="G108" s="13"/>
    </row>
    <row r="109" spans="7:7" s="6" customFormat="1" ht="12" x14ac:dyDescent="0.25">
      <c r="G109" s="13"/>
    </row>
    <row r="110" spans="7:7" s="6" customFormat="1" ht="12" x14ac:dyDescent="0.25">
      <c r="G110" s="13"/>
    </row>
    <row r="111" spans="7:7" s="6" customFormat="1" ht="12" x14ac:dyDescent="0.25">
      <c r="G111" s="13"/>
    </row>
    <row r="112" spans="7:7" s="6" customFormat="1" ht="12" x14ac:dyDescent="0.25">
      <c r="G112" s="13"/>
    </row>
    <row r="113" spans="7:7" s="6" customFormat="1" ht="12" x14ac:dyDescent="0.25">
      <c r="G113" s="13"/>
    </row>
    <row r="114" spans="7:7" s="6" customFormat="1" ht="12" x14ac:dyDescent="0.25">
      <c r="G114" s="13"/>
    </row>
    <row r="115" spans="7:7" s="6" customFormat="1" ht="12" x14ac:dyDescent="0.25">
      <c r="G115" s="13"/>
    </row>
    <row r="116" spans="7:7" s="6" customFormat="1" ht="12" x14ac:dyDescent="0.25">
      <c r="G116" s="13"/>
    </row>
    <row r="117" spans="7:7" s="6" customFormat="1" ht="12" x14ac:dyDescent="0.25">
      <c r="G117" s="13"/>
    </row>
    <row r="118" spans="7:7" s="6" customFormat="1" ht="12" x14ac:dyDescent="0.25">
      <c r="G118" s="13"/>
    </row>
    <row r="119" spans="7:7" s="6" customFormat="1" ht="12" x14ac:dyDescent="0.25">
      <c r="G119" s="13"/>
    </row>
    <row r="120" spans="7:7" s="6" customFormat="1" ht="12" x14ac:dyDescent="0.25">
      <c r="G120" s="13"/>
    </row>
    <row r="121" spans="7:7" s="6" customFormat="1" ht="12" x14ac:dyDescent="0.25">
      <c r="G121" s="13"/>
    </row>
    <row r="122" spans="7:7" s="6" customFormat="1" ht="12" x14ac:dyDescent="0.25">
      <c r="G122" s="13"/>
    </row>
    <row r="123" spans="7:7" s="6" customFormat="1" ht="12" x14ac:dyDescent="0.25">
      <c r="G123" s="13"/>
    </row>
    <row r="124" spans="7:7" s="6" customFormat="1" ht="12" x14ac:dyDescent="0.25">
      <c r="G124" s="13"/>
    </row>
    <row r="125" spans="7:7" s="6" customFormat="1" ht="12" x14ac:dyDescent="0.25">
      <c r="G125" s="13"/>
    </row>
    <row r="126" spans="7:7" s="6" customFormat="1" ht="12" x14ac:dyDescent="0.25">
      <c r="G126" s="13"/>
    </row>
    <row r="127" spans="7:7" s="6" customFormat="1" ht="12" x14ac:dyDescent="0.25">
      <c r="G127" s="13"/>
    </row>
    <row r="128" spans="7:7" s="6" customFormat="1" ht="12" x14ac:dyDescent="0.25">
      <c r="G128" s="13"/>
    </row>
    <row r="129" spans="7:7" s="6" customFormat="1" ht="12" x14ac:dyDescent="0.25">
      <c r="G129" s="13"/>
    </row>
    <row r="130" spans="7:7" s="6" customFormat="1" ht="12" x14ac:dyDescent="0.25">
      <c r="G130" s="13"/>
    </row>
    <row r="131" spans="7:7" s="6" customFormat="1" ht="12" x14ac:dyDescent="0.25">
      <c r="G131" s="13"/>
    </row>
    <row r="132" spans="7:7" s="6" customFormat="1" ht="12" x14ac:dyDescent="0.25">
      <c r="G132" s="13"/>
    </row>
    <row r="133" spans="7:7" s="6" customFormat="1" ht="12" x14ac:dyDescent="0.25">
      <c r="G133" s="13"/>
    </row>
    <row r="134" spans="7:7" s="6" customFormat="1" ht="12" x14ac:dyDescent="0.25">
      <c r="G134" s="13"/>
    </row>
    <row r="135" spans="7:7" s="6" customFormat="1" ht="12" x14ac:dyDescent="0.25">
      <c r="G135" s="13"/>
    </row>
    <row r="136" spans="7:7" s="6" customFormat="1" ht="12" x14ac:dyDescent="0.25">
      <c r="G136" s="13"/>
    </row>
    <row r="137" spans="7:7" s="6" customFormat="1" ht="12" x14ac:dyDescent="0.25">
      <c r="G137" s="13"/>
    </row>
    <row r="138" spans="7:7" s="6" customFormat="1" ht="12" x14ac:dyDescent="0.25">
      <c r="G138" s="13"/>
    </row>
    <row r="139" spans="7:7" s="6" customFormat="1" ht="12" x14ac:dyDescent="0.25">
      <c r="G139" s="13"/>
    </row>
    <row r="140" spans="7:7" s="6" customFormat="1" ht="12" x14ac:dyDescent="0.25">
      <c r="G140" s="13"/>
    </row>
    <row r="141" spans="7:7" s="6" customFormat="1" ht="12" x14ac:dyDescent="0.25">
      <c r="G141" s="13"/>
    </row>
    <row r="142" spans="7:7" s="6" customFormat="1" ht="12" x14ac:dyDescent="0.25">
      <c r="G142" s="13"/>
    </row>
    <row r="143" spans="7:7" s="6" customFormat="1" ht="12" x14ac:dyDescent="0.25">
      <c r="G143" s="13"/>
    </row>
    <row r="144" spans="7:7" s="6" customFormat="1" ht="12" x14ac:dyDescent="0.25">
      <c r="G144" s="13"/>
    </row>
    <row r="145" spans="7:7" s="6" customFormat="1" ht="12" x14ac:dyDescent="0.25">
      <c r="G145" s="13"/>
    </row>
    <row r="146" spans="7:7" s="6" customFormat="1" ht="12" x14ac:dyDescent="0.25">
      <c r="G146" s="13"/>
    </row>
    <row r="147" spans="7:7" s="6" customFormat="1" ht="12" x14ac:dyDescent="0.25">
      <c r="G147" s="13"/>
    </row>
    <row r="148" spans="7:7" s="6" customFormat="1" ht="12" x14ac:dyDescent="0.25">
      <c r="G148" s="13"/>
    </row>
    <row r="149" spans="7:7" s="6" customFormat="1" ht="12" x14ac:dyDescent="0.25">
      <c r="G149" s="13"/>
    </row>
    <row r="150" spans="7:7" s="6" customFormat="1" ht="12" x14ac:dyDescent="0.25">
      <c r="G150" s="13"/>
    </row>
    <row r="151" spans="7:7" s="6" customFormat="1" ht="12" x14ac:dyDescent="0.25">
      <c r="G151" s="13"/>
    </row>
    <row r="152" spans="7:7" s="6" customFormat="1" ht="12" x14ac:dyDescent="0.25">
      <c r="G152" s="13"/>
    </row>
    <row r="153" spans="7:7" s="6" customFormat="1" ht="12" x14ac:dyDescent="0.25">
      <c r="G153" s="13"/>
    </row>
    <row r="154" spans="7:7" s="6" customFormat="1" ht="12" x14ac:dyDescent="0.25">
      <c r="G154" s="13"/>
    </row>
    <row r="155" spans="7:7" s="6" customFormat="1" ht="12" x14ac:dyDescent="0.25">
      <c r="G155" s="13"/>
    </row>
    <row r="156" spans="7:7" s="6" customFormat="1" ht="12" x14ac:dyDescent="0.25">
      <c r="G156" s="13"/>
    </row>
    <row r="157" spans="7:7" s="6" customFormat="1" ht="12" x14ac:dyDescent="0.25">
      <c r="G157" s="13"/>
    </row>
    <row r="158" spans="7:7" s="6" customFormat="1" ht="12" x14ac:dyDescent="0.25">
      <c r="G158" s="13"/>
    </row>
    <row r="159" spans="7:7" s="6" customFormat="1" ht="12" x14ac:dyDescent="0.25">
      <c r="G159" s="13"/>
    </row>
    <row r="160" spans="7:7" s="6" customFormat="1" ht="12" x14ac:dyDescent="0.25">
      <c r="G160" s="13"/>
    </row>
    <row r="161" spans="7:7" s="6" customFormat="1" ht="12" x14ac:dyDescent="0.25">
      <c r="G161" s="13"/>
    </row>
    <row r="162" spans="7:7" s="6" customFormat="1" ht="12" x14ac:dyDescent="0.25">
      <c r="G162" s="13"/>
    </row>
    <row r="163" spans="7:7" s="6" customFormat="1" ht="12" x14ac:dyDescent="0.25">
      <c r="G163" s="13"/>
    </row>
    <row r="164" spans="7:7" s="6" customFormat="1" ht="12" x14ac:dyDescent="0.25">
      <c r="G164" s="13"/>
    </row>
    <row r="165" spans="7:7" s="6" customFormat="1" ht="12" x14ac:dyDescent="0.25">
      <c r="G165" s="13"/>
    </row>
    <row r="166" spans="7:7" s="6" customFormat="1" ht="12" x14ac:dyDescent="0.25">
      <c r="G166" s="13"/>
    </row>
    <row r="167" spans="7:7" s="6" customFormat="1" ht="12" x14ac:dyDescent="0.25">
      <c r="G167" s="13"/>
    </row>
    <row r="168" spans="7:7" s="6" customFormat="1" ht="12" x14ac:dyDescent="0.25">
      <c r="G168" s="13"/>
    </row>
    <row r="169" spans="7:7" s="6" customFormat="1" ht="12" x14ac:dyDescent="0.25">
      <c r="G169" s="13"/>
    </row>
    <row r="170" spans="7:7" s="6" customFormat="1" ht="12" x14ac:dyDescent="0.25">
      <c r="G170" s="13"/>
    </row>
    <row r="171" spans="7:7" s="6" customFormat="1" ht="12" x14ac:dyDescent="0.25">
      <c r="G171" s="13"/>
    </row>
    <row r="172" spans="7:7" s="6" customFormat="1" ht="12" x14ac:dyDescent="0.25">
      <c r="G172" s="13"/>
    </row>
    <row r="173" spans="7:7" s="6" customFormat="1" ht="12" x14ac:dyDescent="0.25">
      <c r="G173" s="13"/>
    </row>
    <row r="174" spans="7:7" s="6" customFormat="1" ht="12" x14ac:dyDescent="0.25">
      <c r="G174" s="13"/>
    </row>
    <row r="175" spans="7:7" s="6" customFormat="1" ht="12" x14ac:dyDescent="0.25">
      <c r="G175" s="13"/>
    </row>
    <row r="176" spans="7:7" s="6" customFormat="1" ht="12" x14ac:dyDescent="0.25">
      <c r="G176" s="13"/>
    </row>
    <row r="177" spans="7:7" s="6" customFormat="1" ht="12" x14ac:dyDescent="0.25">
      <c r="G177" s="13"/>
    </row>
    <row r="178" spans="7:7" s="6" customFormat="1" ht="12" x14ac:dyDescent="0.25">
      <c r="G178" s="13"/>
    </row>
    <row r="179" spans="7:7" s="6" customFormat="1" ht="12" x14ac:dyDescent="0.25">
      <c r="G179" s="13"/>
    </row>
    <row r="180" spans="7:7" s="6" customFormat="1" ht="12" x14ac:dyDescent="0.25">
      <c r="G180" s="13"/>
    </row>
    <row r="181" spans="7:7" s="6" customFormat="1" ht="12" x14ac:dyDescent="0.25">
      <c r="G181" s="13"/>
    </row>
    <row r="182" spans="7:7" s="6" customFormat="1" ht="12" x14ac:dyDescent="0.25">
      <c r="G182" s="13"/>
    </row>
    <row r="183" spans="7:7" s="6" customFormat="1" ht="12" x14ac:dyDescent="0.25">
      <c r="G183" s="13"/>
    </row>
    <row r="184" spans="7:7" s="6" customFormat="1" ht="12" x14ac:dyDescent="0.25">
      <c r="G184" s="13"/>
    </row>
    <row r="185" spans="7:7" s="6" customFormat="1" ht="12" x14ac:dyDescent="0.25">
      <c r="G185" s="13"/>
    </row>
    <row r="186" spans="7:7" s="6" customFormat="1" ht="12" x14ac:dyDescent="0.25">
      <c r="G186" s="13"/>
    </row>
    <row r="187" spans="7:7" s="6" customFormat="1" ht="12" x14ac:dyDescent="0.25">
      <c r="G187" s="13"/>
    </row>
    <row r="188" spans="7:7" s="6" customFormat="1" ht="12" x14ac:dyDescent="0.25">
      <c r="G188" s="13"/>
    </row>
    <row r="189" spans="7:7" s="6" customFormat="1" ht="12" x14ac:dyDescent="0.25">
      <c r="G189" s="13"/>
    </row>
    <row r="190" spans="7:7" s="6" customFormat="1" ht="12" x14ac:dyDescent="0.25">
      <c r="G190" s="13"/>
    </row>
    <row r="191" spans="7:7" s="6" customFormat="1" ht="12" x14ac:dyDescent="0.25">
      <c r="G191" s="13"/>
    </row>
    <row r="192" spans="7:7" s="6" customFormat="1" ht="12" x14ac:dyDescent="0.25">
      <c r="G192" s="13"/>
    </row>
    <row r="193" spans="7:7" s="6" customFormat="1" ht="12" x14ac:dyDescent="0.25">
      <c r="G193" s="13"/>
    </row>
    <row r="194" spans="7:7" s="6" customFormat="1" ht="12" x14ac:dyDescent="0.25">
      <c r="G194" s="13"/>
    </row>
    <row r="195" spans="7:7" s="6" customFormat="1" ht="12" x14ac:dyDescent="0.25">
      <c r="G195" s="13"/>
    </row>
    <row r="196" spans="7:7" s="6" customFormat="1" ht="12" x14ac:dyDescent="0.25">
      <c r="G196" s="13"/>
    </row>
    <row r="197" spans="7:7" s="6" customFormat="1" ht="12" x14ac:dyDescent="0.25">
      <c r="G197" s="13"/>
    </row>
    <row r="198" spans="7:7" s="6" customFormat="1" ht="12" x14ac:dyDescent="0.25">
      <c r="G198" s="13"/>
    </row>
    <row r="199" spans="7:7" s="6" customFormat="1" ht="12" x14ac:dyDescent="0.25">
      <c r="G199" s="13"/>
    </row>
    <row r="200" spans="7:7" s="6" customFormat="1" ht="12" x14ac:dyDescent="0.25">
      <c r="G200" s="13"/>
    </row>
    <row r="201" spans="7:7" s="6" customFormat="1" ht="12" x14ac:dyDescent="0.25">
      <c r="G201" s="13"/>
    </row>
    <row r="202" spans="7:7" s="6" customFormat="1" ht="12" x14ac:dyDescent="0.25">
      <c r="G202" s="13"/>
    </row>
    <row r="203" spans="7:7" s="6" customFormat="1" ht="12" x14ac:dyDescent="0.25">
      <c r="G203" s="13"/>
    </row>
    <row r="204" spans="7:7" s="6" customFormat="1" ht="12" x14ac:dyDescent="0.25">
      <c r="G204" s="13"/>
    </row>
    <row r="205" spans="7:7" s="6" customFormat="1" ht="12" x14ac:dyDescent="0.25">
      <c r="G205" s="13"/>
    </row>
    <row r="206" spans="7:7" s="6" customFormat="1" ht="12" x14ac:dyDescent="0.25">
      <c r="G206" s="13"/>
    </row>
    <row r="207" spans="7:7" s="6" customFormat="1" ht="12" x14ac:dyDescent="0.25">
      <c r="G207" s="13"/>
    </row>
    <row r="208" spans="7:7" s="6" customFormat="1" ht="12" x14ac:dyDescent="0.25">
      <c r="G208" s="13"/>
    </row>
    <row r="209" spans="7:7" s="6" customFormat="1" ht="12" x14ac:dyDescent="0.25">
      <c r="G209" s="13"/>
    </row>
    <row r="210" spans="7:7" s="6" customFormat="1" ht="12" x14ac:dyDescent="0.25">
      <c r="G210" s="13"/>
    </row>
    <row r="211" spans="7:7" s="6" customFormat="1" ht="12" x14ac:dyDescent="0.25">
      <c r="G211" s="13"/>
    </row>
    <row r="212" spans="7:7" s="6" customFormat="1" ht="12" x14ac:dyDescent="0.25">
      <c r="G212" s="13"/>
    </row>
    <row r="213" spans="7:7" s="6" customFormat="1" ht="12" x14ac:dyDescent="0.25">
      <c r="G213" s="13"/>
    </row>
    <row r="214" spans="7:7" s="6" customFormat="1" ht="12" x14ac:dyDescent="0.25">
      <c r="G214" s="13"/>
    </row>
    <row r="215" spans="7:7" s="6" customFormat="1" ht="12" x14ac:dyDescent="0.25">
      <c r="G215" s="13"/>
    </row>
    <row r="216" spans="7:7" s="6" customFormat="1" ht="12" x14ac:dyDescent="0.25">
      <c r="G216" s="13"/>
    </row>
    <row r="217" spans="7:7" s="6" customFormat="1" ht="12" x14ac:dyDescent="0.25">
      <c r="G217" s="13"/>
    </row>
    <row r="218" spans="7:7" s="6" customFormat="1" ht="12" x14ac:dyDescent="0.25">
      <c r="G218" s="13"/>
    </row>
    <row r="219" spans="7:7" s="6" customFormat="1" ht="12" x14ac:dyDescent="0.25">
      <c r="G219" s="13"/>
    </row>
    <row r="220" spans="7:7" s="6" customFormat="1" ht="12" x14ac:dyDescent="0.25">
      <c r="G220" s="13"/>
    </row>
    <row r="221" spans="7:7" s="6" customFormat="1" ht="12" x14ac:dyDescent="0.25">
      <c r="G221" s="13"/>
    </row>
    <row r="222" spans="7:7" s="6" customFormat="1" ht="12" x14ac:dyDescent="0.25">
      <c r="G222" s="13"/>
    </row>
    <row r="223" spans="7:7" s="6" customFormat="1" ht="12" x14ac:dyDescent="0.25">
      <c r="G223" s="13"/>
    </row>
    <row r="224" spans="7:7" s="6" customFormat="1" ht="12" x14ac:dyDescent="0.25">
      <c r="G224" s="13"/>
    </row>
    <row r="225" s="6" customFormat="1" ht="12" x14ac:dyDescent="0.25"/>
    <row r="226" s="6" customFormat="1" ht="12" x14ac:dyDescent="0.25"/>
    <row r="227" s="6" customFormat="1" ht="12" x14ac:dyDescent="0.25"/>
    <row r="228" s="6" customFormat="1" ht="12" x14ac:dyDescent="0.25"/>
    <row r="229" s="6" customFormat="1" ht="12" x14ac:dyDescent="0.25"/>
    <row r="230" s="6" customFormat="1" ht="12" x14ac:dyDescent="0.25"/>
    <row r="231" s="6" customFormat="1" ht="12" x14ac:dyDescent="0.25"/>
    <row r="232" s="6" customFormat="1" ht="12" x14ac:dyDescent="0.25"/>
    <row r="233" s="6" customFormat="1" ht="12" x14ac:dyDescent="0.25"/>
    <row r="234" s="6" customFormat="1" ht="12" x14ac:dyDescent="0.25"/>
  </sheetData>
  <mergeCells count="18">
    <mergeCell ref="C90:H90"/>
    <mergeCell ref="C91:D91"/>
    <mergeCell ref="E16:F16"/>
    <mergeCell ref="C82:H82"/>
    <mergeCell ref="C73:H73"/>
    <mergeCell ref="C76:H76"/>
    <mergeCell ref="C79:H79"/>
    <mergeCell ref="E17:F17"/>
    <mergeCell ref="E18:F18"/>
    <mergeCell ref="E19:F19"/>
    <mergeCell ref="E23:F23"/>
    <mergeCell ref="E24:F24"/>
    <mergeCell ref="E31:F31"/>
    <mergeCell ref="E12:F12"/>
    <mergeCell ref="E14:F14"/>
    <mergeCell ref="E15:F15"/>
    <mergeCell ref="C85:H85"/>
    <mergeCell ref="C88:H88"/>
  </mergeCells>
  <pageMargins left="0.25" right="0.25" top="0.75" bottom="0.75" header="0.3" footer="0.3"/>
  <pageSetup paperSize="9" orientation="portrait" horizontalDpi="360" verticalDpi="360" r:id="rId1"/>
  <headerFooter differentFirst="1">
    <oddFooter>&amp;R&amp;"Gisha,Gras"&amp;P &amp;"Gisha,Normal"/ &amp;N</oddFooter>
    <firstFooter xml:space="preserve">&amp;R&amp;G
</firstFooter>
  </headerFooter>
  <rowBreaks count="1" manualBreakCount="1">
    <brk id="53"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2437B-8048-4538-85FD-72B9387C18C3}">
  <dimension ref="A1:O235"/>
  <sheetViews>
    <sheetView topLeftCell="A19" zoomScale="115" zoomScaleNormal="115" workbookViewId="0">
      <selection activeCell="C65" sqref="C65"/>
    </sheetView>
  </sheetViews>
  <sheetFormatPr baseColWidth="10" defaultRowHeight="15" x14ac:dyDescent="0.25"/>
  <cols>
    <col min="1" max="1" width="3.140625" style="2" customWidth="1"/>
    <col min="2" max="3" width="2.42578125" style="2" customWidth="1"/>
    <col min="4" max="4" width="52.28515625" style="2" customWidth="1"/>
    <col min="5" max="5" width="5.42578125" style="2" customWidth="1"/>
    <col min="6" max="6" width="8.140625" style="2" customWidth="1"/>
    <col min="7" max="7" width="8.5703125" style="2" customWidth="1"/>
    <col min="8" max="8" width="10.28515625" style="2" customWidth="1"/>
    <col min="9" max="10" width="13.42578125" style="2" customWidth="1"/>
    <col min="11" max="16384" width="11.42578125" style="2"/>
  </cols>
  <sheetData>
    <row r="1" spans="2:6" ht="31.5" customHeight="1" x14ac:dyDescent="0.25"/>
    <row r="8" spans="2:6" ht="30.75" x14ac:dyDescent="0.25">
      <c r="B8" s="1" t="s">
        <v>57</v>
      </c>
      <c r="E8" s="46" t="s">
        <v>77</v>
      </c>
    </row>
    <row r="9" spans="2:6" ht="24" customHeight="1" x14ac:dyDescent="0.25">
      <c r="B9" s="9" t="s">
        <v>58</v>
      </c>
    </row>
    <row r="10" spans="2:6" ht="24" customHeight="1" x14ac:dyDescent="0.25">
      <c r="B10" s="2" t="s">
        <v>59</v>
      </c>
    </row>
    <row r="11" spans="2:6" ht="24" customHeight="1" x14ac:dyDescent="0.25"/>
    <row r="12" spans="2:6" ht="24" customHeight="1" thickBot="1" x14ac:dyDescent="0.3">
      <c r="B12" s="3" t="s">
        <v>0</v>
      </c>
      <c r="C12" s="4"/>
      <c r="D12" s="3" t="s">
        <v>2</v>
      </c>
      <c r="E12" s="54" t="s">
        <v>1</v>
      </c>
      <c r="F12" s="54"/>
    </row>
    <row r="13" spans="2:6" ht="24" customHeight="1" x14ac:dyDescent="0.25">
      <c r="B13" s="6">
        <v>1</v>
      </c>
      <c r="C13" s="6"/>
      <c r="D13" s="6" t="str">
        <f>C37</f>
        <v>DÉMOLITION / MAÇONNERIE</v>
      </c>
      <c r="E13" s="11"/>
      <c r="F13" s="11">
        <f>H42</f>
        <v>4663.75</v>
      </c>
    </row>
    <row r="14" spans="2:6" ht="24" customHeight="1" x14ac:dyDescent="0.25">
      <c r="B14" s="6">
        <v>2</v>
      </c>
      <c r="C14" s="6"/>
      <c r="D14" s="6" t="str">
        <f>C43</f>
        <v>RECONSTRUCTION</v>
      </c>
      <c r="E14" s="55">
        <f>H51</f>
        <v>6571.5599999999995</v>
      </c>
      <c r="F14" s="56"/>
    </row>
    <row r="15" spans="2:6" ht="24" customHeight="1" x14ac:dyDescent="0.25">
      <c r="B15" s="15"/>
      <c r="C15" s="15"/>
      <c r="D15" s="15"/>
      <c r="E15" s="57"/>
      <c r="F15" s="57"/>
    </row>
    <row r="16" spans="2:6" s="6" customFormat="1" ht="18.75" customHeight="1" x14ac:dyDescent="0.25">
      <c r="D16" s="7" t="s">
        <v>12</v>
      </c>
      <c r="E16" s="55">
        <f>SUM(E13:F15)</f>
        <v>11235.31</v>
      </c>
      <c r="F16" s="55"/>
    </row>
    <row r="17" spans="1:6" s="6" customFormat="1" ht="18.75" customHeight="1" x14ac:dyDescent="0.25">
      <c r="D17" s="7" t="s">
        <v>11</v>
      </c>
      <c r="E17" s="55">
        <f>E16*0.1</f>
        <v>1123.5309999999999</v>
      </c>
      <c r="F17" s="55"/>
    </row>
    <row r="18" spans="1:6" s="6" customFormat="1" ht="18.75" customHeight="1" x14ac:dyDescent="0.25">
      <c r="D18" s="7" t="s">
        <v>13</v>
      </c>
      <c r="E18" s="60">
        <f>SUM(E16:F17)</f>
        <v>12358.841</v>
      </c>
      <c r="F18" s="60"/>
    </row>
    <row r="19" spans="1:6" s="6" customFormat="1" ht="24" customHeight="1" x14ac:dyDescent="0.25">
      <c r="D19" s="47" t="s">
        <v>79</v>
      </c>
      <c r="E19" s="56"/>
      <c r="F19" s="56"/>
    </row>
    <row r="20" spans="1:6" s="6" customFormat="1" ht="24" customHeight="1" x14ac:dyDescent="0.25">
      <c r="A20" s="6" t="s">
        <v>62</v>
      </c>
      <c r="B20" s="6" t="s">
        <v>82</v>
      </c>
      <c r="D20" s="47"/>
      <c r="E20" s="7"/>
      <c r="F20" s="7"/>
    </row>
    <row r="21" spans="1:6" s="6" customFormat="1" ht="24" customHeight="1" x14ac:dyDescent="0.25">
      <c r="A21" s="6" t="s">
        <v>62</v>
      </c>
      <c r="B21" s="6" t="s">
        <v>83</v>
      </c>
      <c r="D21" s="47"/>
      <c r="E21" s="7"/>
      <c r="F21" s="7"/>
    </row>
    <row r="22" spans="1:6" s="6" customFormat="1" ht="24" customHeight="1" x14ac:dyDescent="0.25">
      <c r="D22" s="47"/>
      <c r="E22" s="7"/>
      <c r="F22" s="7"/>
    </row>
    <row r="23" spans="1:6" s="6" customFormat="1" ht="24" customHeight="1" x14ac:dyDescent="0.25">
      <c r="E23" s="56"/>
      <c r="F23" s="56"/>
    </row>
    <row r="24" spans="1:6" s="6" customFormat="1" ht="24" customHeight="1" x14ac:dyDescent="0.25">
      <c r="E24" s="56"/>
      <c r="F24" s="56"/>
    </row>
    <row r="25" spans="1:6" s="6" customFormat="1" ht="24" customHeight="1" x14ac:dyDescent="0.25">
      <c r="E25" s="7"/>
      <c r="F25" s="7"/>
    </row>
    <row r="26" spans="1:6" s="6" customFormat="1" ht="24" customHeight="1" x14ac:dyDescent="0.25">
      <c r="E26" s="7"/>
      <c r="F26" s="7"/>
    </row>
    <row r="27" spans="1:6" s="6" customFormat="1" ht="24" customHeight="1" x14ac:dyDescent="0.25">
      <c r="E27" s="7"/>
      <c r="F27" s="7"/>
    </row>
    <row r="28" spans="1:6" s="6" customFormat="1" ht="24" customHeight="1" x14ac:dyDescent="0.25">
      <c r="E28" s="7"/>
      <c r="F28" s="7"/>
    </row>
    <row r="29" spans="1:6" s="6" customFormat="1" ht="24" customHeight="1" x14ac:dyDescent="0.25">
      <c r="E29" s="7"/>
      <c r="F29" s="7"/>
    </row>
    <row r="30" spans="1:6" s="6" customFormat="1" ht="24" customHeight="1" x14ac:dyDescent="0.25">
      <c r="E30" s="7"/>
      <c r="F30" s="7"/>
    </row>
    <row r="31" spans="1:6" s="6" customFormat="1" ht="24" customHeight="1" x14ac:dyDescent="0.25">
      <c r="E31" s="56"/>
      <c r="F31" s="56"/>
    </row>
    <row r="32" spans="1:6" s="6" customFormat="1" ht="24" customHeight="1" x14ac:dyDescent="0.25">
      <c r="E32" s="7"/>
      <c r="F32" s="7"/>
    </row>
    <row r="33" spans="1:15" s="6" customFormat="1" ht="24" customHeight="1" x14ac:dyDescent="0.25"/>
    <row r="34" spans="1:15" s="6" customFormat="1" ht="24" customHeight="1" x14ac:dyDescent="0.25">
      <c r="M34" s="45"/>
      <c r="O34" s="45"/>
    </row>
    <row r="35" spans="1:15" ht="24" customHeight="1" x14ac:dyDescent="0.25">
      <c r="A35" s="33"/>
      <c r="B35" s="33"/>
      <c r="C35" s="33"/>
      <c r="D35" s="33"/>
      <c r="E35" s="33"/>
      <c r="F35" s="33"/>
      <c r="G35" s="33"/>
      <c r="H35" s="33"/>
      <c r="O35" s="45"/>
    </row>
    <row r="36" spans="1:15" ht="24" customHeight="1" thickBot="1" x14ac:dyDescent="0.3">
      <c r="A36" s="34" t="s">
        <v>0</v>
      </c>
      <c r="B36" s="35"/>
      <c r="C36" s="36"/>
      <c r="D36" s="35" t="s">
        <v>2</v>
      </c>
      <c r="E36" s="37" t="s">
        <v>6</v>
      </c>
      <c r="F36" s="37" t="s">
        <v>5</v>
      </c>
      <c r="G36" s="37" t="s">
        <v>7</v>
      </c>
      <c r="H36" s="37" t="s">
        <v>8</v>
      </c>
      <c r="O36" s="45"/>
    </row>
    <row r="37" spans="1:15" s="6" customFormat="1" ht="24" customHeight="1" x14ac:dyDescent="0.25">
      <c r="A37" s="5">
        <v>1</v>
      </c>
      <c r="B37" s="5"/>
      <c r="C37" s="5" t="s">
        <v>3</v>
      </c>
      <c r="D37" s="5"/>
      <c r="E37" s="7"/>
      <c r="F37" s="7"/>
      <c r="G37" s="14"/>
      <c r="H37" s="7"/>
      <c r="O37" s="45"/>
    </row>
    <row r="38" spans="1:15" s="6" customFormat="1" ht="24" customHeight="1" x14ac:dyDescent="0.25">
      <c r="B38" s="7" t="s">
        <v>66</v>
      </c>
      <c r="D38" s="6" t="s">
        <v>69</v>
      </c>
      <c r="E38" s="10" t="s">
        <v>45</v>
      </c>
      <c r="F38" s="12">
        <v>1</v>
      </c>
      <c r="G38" s="14">
        <f>980+1725*1.15</f>
        <v>2963.75</v>
      </c>
      <c r="H38" s="11">
        <f>G38*F38</f>
        <v>2963.75</v>
      </c>
    </row>
    <row r="39" spans="1:15" s="6" customFormat="1" ht="30" customHeight="1" x14ac:dyDescent="0.25">
      <c r="B39" s="7"/>
      <c r="C39" s="7"/>
      <c r="D39" s="8" t="s">
        <v>68</v>
      </c>
      <c r="E39" s="10" t="s">
        <v>45</v>
      </c>
      <c r="F39" s="12">
        <v>1</v>
      </c>
      <c r="G39" s="14">
        <v>950</v>
      </c>
      <c r="H39" s="11">
        <f>G39*F39</f>
        <v>950</v>
      </c>
    </row>
    <row r="40" spans="1:15" s="6" customFormat="1" ht="24" customHeight="1" x14ac:dyDescent="0.25">
      <c r="B40" s="7"/>
      <c r="C40" s="7"/>
      <c r="D40" s="6" t="s">
        <v>122</v>
      </c>
      <c r="E40" s="10" t="s">
        <v>45</v>
      </c>
      <c r="F40" s="12">
        <v>1</v>
      </c>
      <c r="G40" s="14">
        <v>750</v>
      </c>
      <c r="H40" s="11">
        <f>G40*F40</f>
        <v>750</v>
      </c>
      <c r="O40" s="45"/>
    </row>
    <row r="41" spans="1:15" s="6" customFormat="1" ht="24" customHeight="1" x14ac:dyDescent="0.25">
      <c r="A41" s="15"/>
      <c r="B41" s="44"/>
      <c r="C41" s="15"/>
      <c r="D41" s="15"/>
      <c r="E41" s="16"/>
      <c r="F41" s="10"/>
      <c r="G41" s="17"/>
      <c r="H41" s="18"/>
    </row>
    <row r="42" spans="1:15" s="6" customFormat="1" ht="24" customHeight="1" x14ac:dyDescent="0.25">
      <c r="A42" s="19"/>
      <c r="B42" s="19"/>
      <c r="C42" s="19"/>
      <c r="D42" s="19"/>
      <c r="E42" s="23" t="s">
        <v>9</v>
      </c>
      <c r="F42" s="20"/>
      <c r="G42" s="21"/>
      <c r="H42" s="22">
        <f>SUM(H38:H41)</f>
        <v>4663.75</v>
      </c>
    </row>
    <row r="43" spans="1:15" s="6" customFormat="1" ht="24" customHeight="1" x14ac:dyDescent="0.25">
      <c r="A43" s="5">
        <v>2</v>
      </c>
      <c r="B43" s="24"/>
      <c r="C43" s="5" t="s">
        <v>70</v>
      </c>
      <c r="D43" s="5"/>
      <c r="E43" s="10"/>
      <c r="F43" s="10"/>
      <c r="G43" s="14"/>
      <c r="H43" s="11"/>
    </row>
    <row r="44" spans="1:15" s="6" customFormat="1" ht="36" customHeight="1" x14ac:dyDescent="0.25">
      <c r="B44" s="7" t="s">
        <v>72</v>
      </c>
      <c r="D44" s="8" t="s">
        <v>84</v>
      </c>
      <c r="E44" s="10" t="s">
        <v>67</v>
      </c>
      <c r="F44" s="10">
        <v>5.6</v>
      </c>
      <c r="G44" s="14">
        <f>Feuil3!E4</f>
        <v>132</v>
      </c>
      <c r="H44" s="11">
        <f>G44*F44</f>
        <v>739.19999999999993</v>
      </c>
    </row>
    <row r="45" spans="1:15" s="6" customFormat="1" ht="36" customHeight="1" x14ac:dyDescent="0.25">
      <c r="B45" s="7" t="s">
        <v>121</v>
      </c>
      <c r="D45" s="8" t="s">
        <v>120</v>
      </c>
      <c r="E45" s="10" t="s">
        <v>75</v>
      </c>
      <c r="F45" s="10">
        <v>1</v>
      </c>
      <c r="G45" s="14">
        <f>Feuil3!E25</f>
        <v>489.36</v>
      </c>
      <c r="H45" s="11">
        <f>G45*F45</f>
        <v>489.36</v>
      </c>
    </row>
    <row r="46" spans="1:15" s="6" customFormat="1" ht="36" customHeight="1" x14ac:dyDescent="0.25">
      <c r="B46" s="7" t="s">
        <v>72</v>
      </c>
      <c r="D46" s="8" t="s">
        <v>73</v>
      </c>
      <c r="E46" s="10" t="s">
        <v>45</v>
      </c>
      <c r="F46" s="10">
        <v>1</v>
      </c>
      <c r="G46" s="14">
        <v>450</v>
      </c>
      <c r="H46" s="11">
        <f>G46*F46</f>
        <v>450</v>
      </c>
    </row>
    <row r="47" spans="1:15" s="6" customFormat="1" ht="36" customHeight="1" x14ac:dyDescent="0.25">
      <c r="B47" s="7" t="s">
        <v>72</v>
      </c>
      <c r="D47" s="8" t="s">
        <v>86</v>
      </c>
      <c r="E47" s="10" t="s">
        <v>45</v>
      </c>
      <c r="F47" s="10">
        <v>1</v>
      </c>
      <c r="G47" s="14">
        <f>Feuil3!E8</f>
        <v>2865</v>
      </c>
      <c r="H47" s="11">
        <f t="shared" ref="H47:H49" si="0">G47*F47</f>
        <v>2865</v>
      </c>
    </row>
    <row r="48" spans="1:15" s="6" customFormat="1" ht="36" customHeight="1" x14ac:dyDescent="0.25">
      <c r="B48" s="7" t="s">
        <v>72</v>
      </c>
      <c r="D48" s="8" t="s">
        <v>76</v>
      </c>
      <c r="E48" s="10" t="s">
        <v>75</v>
      </c>
      <c r="F48" s="10">
        <v>1</v>
      </c>
      <c r="G48" s="14">
        <f>Feuil3!E17</f>
        <v>455</v>
      </c>
      <c r="H48" s="11">
        <f t="shared" si="0"/>
        <v>455</v>
      </c>
    </row>
    <row r="49" spans="1:10" s="6" customFormat="1" ht="36" customHeight="1" x14ac:dyDescent="0.25">
      <c r="B49" s="7" t="s">
        <v>130</v>
      </c>
      <c r="D49" s="8" t="s">
        <v>89</v>
      </c>
      <c r="E49" s="10" t="s">
        <v>75</v>
      </c>
      <c r="F49" s="10">
        <v>1</v>
      </c>
      <c r="G49" s="14">
        <f>Feuil3!E10</f>
        <v>1125</v>
      </c>
      <c r="H49" s="11">
        <f t="shared" si="0"/>
        <v>1125</v>
      </c>
    </row>
    <row r="50" spans="1:10" s="6" customFormat="1" ht="36" customHeight="1" x14ac:dyDescent="0.25">
      <c r="B50" s="7" t="s">
        <v>72</v>
      </c>
      <c r="D50" s="8" t="s">
        <v>74</v>
      </c>
      <c r="E50" s="10" t="s">
        <v>4</v>
      </c>
      <c r="F50" s="10">
        <f>2*F44</f>
        <v>11.2</v>
      </c>
      <c r="G50" s="14">
        <f>Feuil3!E14</f>
        <v>40</v>
      </c>
      <c r="H50" s="11">
        <f>G50*F50</f>
        <v>448</v>
      </c>
    </row>
    <row r="51" spans="1:10" s="6" customFormat="1" ht="24" customHeight="1" x14ac:dyDescent="0.25">
      <c r="A51" s="19"/>
      <c r="B51" s="19"/>
      <c r="C51" s="19"/>
      <c r="D51" s="19"/>
      <c r="E51" s="23" t="s">
        <v>10</v>
      </c>
      <c r="F51" s="20"/>
      <c r="G51" s="21"/>
      <c r="H51" s="22">
        <f>SUM(H44:H50)</f>
        <v>6571.5599999999995</v>
      </c>
      <c r="J51" s="7"/>
    </row>
    <row r="52" spans="1:10" s="6" customFormat="1" ht="24" customHeight="1" x14ac:dyDescent="0.25">
      <c r="B52" s="7"/>
      <c r="E52" s="10"/>
      <c r="F52" s="10"/>
      <c r="G52" s="14"/>
      <c r="H52" s="11"/>
    </row>
    <row r="53" spans="1:10" s="6" customFormat="1" ht="24" customHeight="1" x14ac:dyDescent="0.25">
      <c r="B53" s="7"/>
      <c r="E53" s="10"/>
      <c r="F53" s="10"/>
      <c r="G53" s="14"/>
      <c r="H53" s="11"/>
    </row>
    <row r="54" spans="1:10" s="6" customFormat="1" ht="24" customHeight="1" x14ac:dyDescent="0.25">
      <c r="B54" s="7"/>
      <c r="E54" s="10"/>
      <c r="F54" s="10"/>
      <c r="G54" s="14"/>
      <c r="H54" s="11"/>
      <c r="J54" s="5"/>
    </row>
    <row r="55" spans="1:10" s="6" customFormat="1" ht="24" customHeight="1" x14ac:dyDescent="0.25">
      <c r="A55" s="38" t="s">
        <v>14</v>
      </c>
      <c r="B55" s="39"/>
      <c r="C55" s="40"/>
      <c r="D55" s="40"/>
      <c r="E55" s="41"/>
      <c r="F55" s="41"/>
      <c r="G55" s="42"/>
      <c r="H55" s="43"/>
    </row>
    <row r="56" spans="1:10" s="6" customFormat="1" ht="9" customHeight="1" x14ac:dyDescent="0.25">
      <c r="A56" s="25"/>
      <c r="B56" s="25"/>
      <c r="C56" s="25"/>
      <c r="D56" s="25"/>
      <c r="E56" s="25"/>
      <c r="F56" s="25"/>
      <c r="G56" s="26"/>
      <c r="H56" s="27"/>
    </row>
    <row r="57" spans="1:10" s="6" customFormat="1" ht="13.5" customHeight="1" x14ac:dyDescent="0.25">
      <c r="A57" s="25" t="s">
        <v>15</v>
      </c>
      <c r="B57" s="28"/>
      <c r="C57" s="25"/>
      <c r="D57" s="25"/>
      <c r="E57" s="29"/>
      <c r="F57" s="29"/>
      <c r="G57" s="26"/>
      <c r="H57" s="27"/>
    </row>
    <row r="58" spans="1:10" s="6" customFormat="1" ht="13.5" customHeight="1" x14ac:dyDescent="0.25">
      <c r="A58" s="25"/>
      <c r="B58" s="28"/>
      <c r="C58" s="25" t="s">
        <v>39</v>
      </c>
      <c r="D58" s="25"/>
      <c r="E58" s="25"/>
      <c r="F58" s="29"/>
      <c r="G58" s="29" t="s">
        <v>132</v>
      </c>
      <c r="H58" s="27"/>
    </row>
    <row r="59" spans="1:10" s="6" customFormat="1" ht="13.5" customHeight="1" x14ac:dyDescent="0.25">
      <c r="A59" s="25"/>
      <c r="B59" s="28"/>
      <c r="C59" s="25" t="s">
        <v>16</v>
      </c>
      <c r="D59" s="25"/>
      <c r="E59" s="29"/>
      <c r="F59" s="29"/>
      <c r="G59" s="26"/>
      <c r="H59" s="27"/>
    </row>
    <row r="60" spans="1:10" s="6" customFormat="1" ht="13.5" customHeight="1" x14ac:dyDescent="0.25">
      <c r="A60" s="25"/>
      <c r="B60" s="28"/>
      <c r="C60" s="25" t="s">
        <v>40</v>
      </c>
      <c r="D60" s="25"/>
      <c r="E60" s="25"/>
      <c r="F60" s="29"/>
      <c r="G60" s="29" t="s">
        <v>133</v>
      </c>
      <c r="H60" s="27"/>
    </row>
    <row r="61" spans="1:10" s="6" customFormat="1" ht="13.5" customHeight="1" x14ac:dyDescent="0.2">
      <c r="A61" s="25"/>
      <c r="B61" s="28"/>
      <c r="C61" s="25" t="s">
        <v>19</v>
      </c>
      <c r="D61" s="30"/>
      <c r="E61" s="29"/>
      <c r="F61" s="29"/>
      <c r="G61" s="26"/>
      <c r="H61" s="27"/>
    </row>
    <row r="62" spans="1:10" s="6" customFormat="1" ht="9" customHeight="1" x14ac:dyDescent="0.25">
      <c r="A62" s="25"/>
      <c r="B62" s="28"/>
      <c r="C62" s="25"/>
      <c r="D62" s="25"/>
      <c r="E62" s="29"/>
      <c r="F62" s="29"/>
      <c r="G62" s="26"/>
      <c r="H62" s="27"/>
    </row>
    <row r="63" spans="1:10" s="6" customFormat="1" ht="13.5" customHeight="1" x14ac:dyDescent="0.25">
      <c r="A63" s="25" t="s">
        <v>20</v>
      </c>
      <c r="B63" s="25"/>
      <c r="C63" s="25"/>
      <c r="D63" s="25"/>
      <c r="E63" s="29"/>
      <c r="F63" s="29"/>
      <c r="G63" s="26"/>
      <c r="H63" s="27"/>
    </row>
    <row r="64" spans="1:10" s="6" customFormat="1" ht="13.5" customHeight="1" x14ac:dyDescent="0.25">
      <c r="A64" s="25"/>
      <c r="B64" s="25"/>
      <c r="C64" s="25" t="s">
        <v>21</v>
      </c>
      <c r="D64" s="25"/>
      <c r="E64" s="29"/>
      <c r="F64" s="29"/>
      <c r="G64" s="26"/>
      <c r="H64" s="27"/>
    </row>
    <row r="65" spans="1:8" s="6" customFormat="1" ht="13.5" customHeight="1" x14ac:dyDescent="0.25">
      <c r="A65" s="25"/>
      <c r="B65" s="25"/>
      <c r="C65" s="25" t="s">
        <v>137</v>
      </c>
      <c r="D65" s="25"/>
      <c r="E65" s="25"/>
      <c r="F65" s="29"/>
      <c r="G65" s="31">
        <v>0.4</v>
      </c>
      <c r="H65" s="27"/>
    </row>
    <row r="66" spans="1:8" s="6" customFormat="1" ht="13.5" customHeight="1" x14ac:dyDescent="0.25">
      <c r="A66" s="25"/>
      <c r="B66" s="25"/>
      <c r="C66" s="25" t="s">
        <v>23</v>
      </c>
      <c r="D66" s="25"/>
      <c r="E66" s="25"/>
      <c r="F66" s="29"/>
      <c r="G66" s="29"/>
      <c r="H66" s="27"/>
    </row>
    <row r="67" spans="1:8" s="6" customFormat="1" ht="13.5" customHeight="1" x14ac:dyDescent="0.25">
      <c r="A67" s="25"/>
      <c r="B67" s="25"/>
      <c r="C67" s="25" t="s">
        <v>22</v>
      </c>
      <c r="D67" s="25"/>
      <c r="E67" s="25"/>
      <c r="F67" s="29"/>
      <c r="G67" s="29"/>
      <c r="H67" s="27"/>
    </row>
    <row r="68" spans="1:8" s="6" customFormat="1" ht="13.5" customHeight="1" x14ac:dyDescent="0.25">
      <c r="A68" s="25"/>
      <c r="B68" s="25"/>
      <c r="C68" s="25" t="s">
        <v>41</v>
      </c>
      <c r="D68" s="25"/>
      <c r="E68" s="25"/>
      <c r="F68" s="28"/>
      <c r="G68" s="29" t="s">
        <v>24</v>
      </c>
      <c r="H68" s="27"/>
    </row>
    <row r="69" spans="1:8" s="6" customFormat="1" ht="9" customHeight="1" x14ac:dyDescent="0.25">
      <c r="A69" s="25"/>
      <c r="B69" s="25"/>
      <c r="C69" s="25"/>
      <c r="D69" s="25"/>
      <c r="E69" s="25"/>
      <c r="F69" s="28"/>
      <c r="G69" s="28"/>
      <c r="H69" s="27"/>
    </row>
    <row r="70" spans="1:8" s="6" customFormat="1" ht="13.5" customHeight="1" x14ac:dyDescent="0.25">
      <c r="A70" s="25" t="s">
        <v>25</v>
      </c>
      <c r="B70" s="25"/>
      <c r="C70" s="25"/>
      <c r="D70" s="25"/>
      <c r="E70" s="25"/>
      <c r="F70" s="28"/>
      <c r="G70" s="28"/>
      <c r="H70" s="27"/>
    </row>
    <row r="71" spans="1:8" s="6" customFormat="1" ht="13.5" customHeight="1" x14ac:dyDescent="0.25">
      <c r="A71" s="25"/>
      <c r="B71" s="25"/>
      <c r="C71" s="25" t="s">
        <v>42</v>
      </c>
      <c r="D71" s="25"/>
      <c r="E71" s="25"/>
      <c r="F71" s="28"/>
      <c r="G71" s="29" t="s">
        <v>26</v>
      </c>
      <c r="H71" s="27"/>
    </row>
    <row r="72" spans="1:8" s="6" customFormat="1" ht="9" customHeight="1" x14ac:dyDescent="0.25">
      <c r="A72" s="25"/>
      <c r="B72" s="25"/>
      <c r="C72" s="25"/>
      <c r="D72" s="25"/>
      <c r="E72" s="28"/>
      <c r="F72" s="28"/>
      <c r="G72" s="26"/>
      <c r="H72" s="27"/>
    </row>
    <row r="73" spans="1:8" s="6" customFormat="1" ht="13.5" customHeight="1" x14ac:dyDescent="0.25">
      <c r="A73" s="25" t="s">
        <v>27</v>
      </c>
      <c r="B73" s="25"/>
      <c r="C73" s="25"/>
      <c r="D73" s="25"/>
      <c r="E73" s="28"/>
      <c r="F73" s="28"/>
      <c r="G73" s="26"/>
      <c r="H73" s="27"/>
    </row>
    <row r="74" spans="1:8" s="6" customFormat="1" ht="37.5" customHeight="1" x14ac:dyDescent="0.25">
      <c r="A74" s="25"/>
      <c r="B74" s="25"/>
      <c r="C74" s="59" t="s">
        <v>28</v>
      </c>
      <c r="D74" s="59"/>
      <c r="E74" s="59"/>
      <c r="F74" s="59"/>
      <c r="G74" s="59"/>
      <c r="H74" s="59"/>
    </row>
    <row r="75" spans="1:8" s="6" customFormat="1" ht="9" customHeight="1" x14ac:dyDescent="0.25">
      <c r="A75" s="25"/>
      <c r="B75" s="25"/>
      <c r="C75" s="25"/>
      <c r="D75" s="25"/>
      <c r="E75" s="28"/>
      <c r="F75" s="28"/>
      <c r="G75" s="26"/>
      <c r="H75" s="27"/>
    </row>
    <row r="76" spans="1:8" s="6" customFormat="1" ht="13.5" customHeight="1" x14ac:dyDescent="0.25">
      <c r="A76" s="25" t="s">
        <v>30</v>
      </c>
      <c r="B76" s="25"/>
      <c r="C76" s="25"/>
      <c r="D76" s="25"/>
      <c r="E76" s="28"/>
      <c r="F76" s="28"/>
      <c r="G76" s="26"/>
      <c r="H76" s="27"/>
    </row>
    <row r="77" spans="1:8" s="6" customFormat="1" ht="28.5" customHeight="1" x14ac:dyDescent="0.25">
      <c r="A77" s="25"/>
      <c r="B77" s="25"/>
      <c r="C77" s="59" t="s">
        <v>29</v>
      </c>
      <c r="D77" s="58"/>
      <c r="E77" s="58"/>
      <c r="F77" s="58"/>
      <c r="G77" s="58"/>
      <c r="H77" s="58"/>
    </row>
    <row r="78" spans="1:8" s="6" customFormat="1" ht="9" customHeight="1" x14ac:dyDescent="0.25">
      <c r="A78" s="25"/>
      <c r="B78" s="25"/>
      <c r="C78" s="25"/>
      <c r="D78" s="25"/>
      <c r="E78" s="28"/>
      <c r="F78" s="28"/>
      <c r="G78" s="26"/>
      <c r="H78" s="27"/>
    </row>
    <row r="79" spans="1:8" s="6" customFormat="1" ht="13.5" customHeight="1" x14ac:dyDescent="0.25">
      <c r="A79" s="25" t="s">
        <v>31</v>
      </c>
      <c r="B79" s="25"/>
      <c r="C79" s="25"/>
      <c r="D79" s="25"/>
      <c r="E79" s="28"/>
      <c r="F79" s="28"/>
      <c r="G79" s="26"/>
      <c r="H79" s="27"/>
    </row>
    <row r="80" spans="1:8" s="6" customFormat="1" ht="36.75" customHeight="1" x14ac:dyDescent="0.25">
      <c r="A80" s="25"/>
      <c r="B80" s="25"/>
      <c r="C80" s="59" t="s">
        <v>43</v>
      </c>
      <c r="D80" s="58"/>
      <c r="E80" s="58"/>
      <c r="F80" s="58"/>
      <c r="G80" s="58"/>
      <c r="H80" s="58"/>
    </row>
    <row r="81" spans="1:8" s="6" customFormat="1" ht="9" customHeight="1" x14ac:dyDescent="0.25">
      <c r="A81" s="25"/>
      <c r="B81" s="25"/>
      <c r="C81" s="25"/>
      <c r="D81" s="25"/>
      <c r="E81" s="28"/>
      <c r="F81" s="28"/>
      <c r="G81" s="26"/>
      <c r="H81" s="27"/>
    </row>
    <row r="82" spans="1:8" s="6" customFormat="1" ht="13.5" customHeight="1" x14ac:dyDescent="0.25">
      <c r="A82" s="25" t="s">
        <v>32</v>
      </c>
      <c r="B82" s="25"/>
      <c r="C82" s="25"/>
      <c r="D82" s="25"/>
      <c r="E82" s="28"/>
      <c r="F82" s="28"/>
      <c r="G82" s="26"/>
      <c r="H82" s="27"/>
    </row>
    <row r="83" spans="1:8" s="6" customFormat="1" ht="72.75" customHeight="1" x14ac:dyDescent="0.25">
      <c r="A83" s="25"/>
      <c r="B83" s="25"/>
      <c r="C83" s="59" t="s">
        <v>33</v>
      </c>
      <c r="D83" s="58"/>
      <c r="E83" s="58"/>
      <c r="F83" s="58"/>
      <c r="G83" s="58"/>
      <c r="H83" s="58"/>
    </row>
    <row r="84" spans="1:8" s="6" customFormat="1" ht="9" customHeight="1" x14ac:dyDescent="0.25">
      <c r="A84" s="25"/>
      <c r="B84" s="25"/>
      <c r="C84" s="25"/>
      <c r="D84" s="25"/>
      <c r="E84" s="28"/>
      <c r="F84" s="28"/>
      <c r="G84" s="26"/>
      <c r="H84" s="27"/>
    </row>
    <row r="85" spans="1:8" s="6" customFormat="1" ht="13.5" customHeight="1" x14ac:dyDescent="0.25">
      <c r="A85" s="25" t="s">
        <v>34</v>
      </c>
      <c r="B85" s="25"/>
      <c r="C85" s="25"/>
      <c r="D85" s="25"/>
      <c r="E85" s="28"/>
      <c r="F85" s="28"/>
      <c r="G85" s="26"/>
      <c r="H85" s="27"/>
    </row>
    <row r="86" spans="1:8" s="6" customFormat="1" ht="13.5" customHeight="1" x14ac:dyDescent="0.25">
      <c r="A86" s="25"/>
      <c r="B86" s="25"/>
      <c r="C86" s="58" t="s">
        <v>36</v>
      </c>
      <c r="D86" s="58"/>
      <c r="E86" s="58"/>
      <c r="F86" s="58"/>
      <c r="G86" s="58"/>
      <c r="H86" s="58"/>
    </row>
    <row r="87" spans="1:8" s="6" customFormat="1" ht="9" customHeight="1" x14ac:dyDescent="0.25">
      <c r="A87" s="25"/>
      <c r="B87" s="25"/>
      <c r="C87" s="25"/>
      <c r="D87" s="25"/>
      <c r="E87" s="28"/>
      <c r="F87" s="28"/>
      <c r="G87" s="26"/>
      <c r="H87" s="27"/>
    </row>
    <row r="88" spans="1:8" s="6" customFormat="1" ht="13.5" customHeight="1" x14ac:dyDescent="0.25">
      <c r="A88" s="25" t="s">
        <v>35</v>
      </c>
      <c r="B88" s="25"/>
      <c r="C88" s="25"/>
      <c r="D88" s="25"/>
      <c r="E88" s="28"/>
      <c r="F88" s="28"/>
      <c r="G88" s="26"/>
      <c r="H88" s="27"/>
    </row>
    <row r="89" spans="1:8" s="6" customFormat="1" ht="28.5" customHeight="1" x14ac:dyDescent="0.25">
      <c r="A89" s="25"/>
      <c r="B89" s="25"/>
      <c r="C89" s="59" t="s">
        <v>44</v>
      </c>
      <c r="D89" s="59"/>
      <c r="E89" s="59"/>
      <c r="F89" s="59"/>
      <c r="G89" s="59"/>
      <c r="H89" s="59"/>
    </row>
    <row r="90" spans="1:8" s="6" customFormat="1" ht="9" customHeight="1" x14ac:dyDescent="0.25">
      <c r="A90" s="25"/>
      <c r="B90" s="25"/>
      <c r="C90" s="25"/>
      <c r="D90" s="25"/>
      <c r="E90" s="28"/>
      <c r="F90" s="28"/>
      <c r="G90" s="26"/>
      <c r="H90" s="28"/>
    </row>
    <row r="91" spans="1:8" s="6" customFormat="1" ht="24" customHeight="1" x14ac:dyDescent="0.25">
      <c r="A91" s="25"/>
      <c r="B91" s="25"/>
      <c r="C91" s="59" t="s">
        <v>37</v>
      </c>
      <c r="D91" s="59"/>
      <c r="E91" s="59"/>
      <c r="F91" s="59"/>
      <c r="G91" s="59"/>
      <c r="H91" s="59"/>
    </row>
    <row r="92" spans="1:8" s="6" customFormat="1" ht="13.5" customHeight="1" x14ac:dyDescent="0.25">
      <c r="A92" s="25"/>
      <c r="B92" s="25"/>
      <c r="C92" s="59" t="s">
        <v>38</v>
      </c>
      <c r="D92" s="59"/>
    </row>
    <row r="93" spans="1:8" s="6" customFormat="1" ht="18" customHeight="1" x14ac:dyDescent="0.25">
      <c r="E93" s="32"/>
      <c r="F93" s="32"/>
      <c r="G93" s="32"/>
      <c r="H93" s="32"/>
    </row>
    <row r="94" spans="1:8" s="6" customFormat="1" ht="18" customHeight="1" x14ac:dyDescent="0.25">
      <c r="E94" s="7"/>
      <c r="F94" s="7"/>
      <c r="G94" s="14"/>
      <c r="H94" s="7"/>
    </row>
    <row r="95" spans="1:8" s="6" customFormat="1" ht="18" customHeight="1" x14ac:dyDescent="0.25">
      <c r="E95" s="7"/>
      <c r="F95" s="7"/>
      <c r="G95" s="14"/>
      <c r="H95" s="7"/>
    </row>
    <row r="96" spans="1:8" s="6" customFormat="1" ht="18" customHeight="1" x14ac:dyDescent="0.25">
      <c r="E96" s="7"/>
      <c r="F96" s="7"/>
      <c r="G96" s="14"/>
      <c r="H96" s="7"/>
    </row>
    <row r="97" spans="7:7" s="6" customFormat="1" ht="18" customHeight="1" x14ac:dyDescent="0.25">
      <c r="G97" s="14"/>
    </row>
    <row r="98" spans="7:7" s="6" customFormat="1" ht="18" customHeight="1" x14ac:dyDescent="0.25">
      <c r="G98" s="14"/>
    </row>
    <row r="99" spans="7:7" s="6" customFormat="1" ht="18" customHeight="1" x14ac:dyDescent="0.25">
      <c r="G99" s="14"/>
    </row>
    <row r="100" spans="7:7" s="6" customFormat="1" ht="18" customHeight="1" x14ac:dyDescent="0.25">
      <c r="G100" s="14"/>
    </row>
    <row r="101" spans="7:7" s="6" customFormat="1" ht="18" customHeight="1" x14ac:dyDescent="0.25">
      <c r="G101" s="14"/>
    </row>
    <row r="102" spans="7:7" s="6" customFormat="1" ht="12" x14ac:dyDescent="0.25">
      <c r="G102" s="12"/>
    </row>
    <row r="103" spans="7:7" s="6" customFormat="1" ht="12" x14ac:dyDescent="0.25">
      <c r="G103" s="12"/>
    </row>
    <row r="104" spans="7:7" s="6" customFormat="1" ht="12" x14ac:dyDescent="0.25">
      <c r="G104" s="12"/>
    </row>
    <row r="105" spans="7:7" s="6" customFormat="1" ht="12" x14ac:dyDescent="0.25">
      <c r="G105" s="12"/>
    </row>
    <row r="106" spans="7:7" s="6" customFormat="1" ht="12" x14ac:dyDescent="0.25">
      <c r="G106" s="12"/>
    </row>
    <row r="107" spans="7:7" s="6" customFormat="1" ht="12" x14ac:dyDescent="0.25">
      <c r="G107" s="12"/>
    </row>
    <row r="108" spans="7:7" s="6" customFormat="1" ht="12" x14ac:dyDescent="0.25">
      <c r="G108" s="12"/>
    </row>
    <row r="109" spans="7:7" s="6" customFormat="1" ht="12" x14ac:dyDescent="0.25">
      <c r="G109" s="13"/>
    </row>
    <row r="110" spans="7:7" s="6" customFormat="1" ht="12" x14ac:dyDescent="0.25">
      <c r="G110" s="13"/>
    </row>
    <row r="111" spans="7:7" s="6" customFormat="1" ht="12" x14ac:dyDescent="0.25">
      <c r="G111" s="13"/>
    </row>
    <row r="112" spans="7:7" s="6" customFormat="1" ht="12" x14ac:dyDescent="0.25">
      <c r="G112" s="13"/>
    </row>
    <row r="113" spans="7:7" s="6" customFormat="1" ht="12" x14ac:dyDescent="0.25">
      <c r="G113" s="13"/>
    </row>
    <row r="114" spans="7:7" s="6" customFormat="1" ht="12" x14ac:dyDescent="0.25">
      <c r="G114" s="13"/>
    </row>
    <row r="115" spans="7:7" s="6" customFormat="1" ht="12" x14ac:dyDescent="0.25">
      <c r="G115" s="13"/>
    </row>
    <row r="116" spans="7:7" s="6" customFormat="1" ht="12" x14ac:dyDescent="0.25">
      <c r="G116" s="13"/>
    </row>
    <row r="117" spans="7:7" s="6" customFormat="1" ht="12" x14ac:dyDescent="0.25">
      <c r="G117" s="13"/>
    </row>
    <row r="118" spans="7:7" s="6" customFormat="1" ht="12" x14ac:dyDescent="0.25">
      <c r="G118" s="13"/>
    </row>
    <row r="119" spans="7:7" s="6" customFormat="1" ht="12" x14ac:dyDescent="0.25">
      <c r="G119" s="13"/>
    </row>
    <row r="120" spans="7:7" s="6" customFormat="1" ht="12" x14ac:dyDescent="0.25">
      <c r="G120" s="13"/>
    </row>
    <row r="121" spans="7:7" s="6" customFormat="1" ht="12" x14ac:dyDescent="0.25">
      <c r="G121" s="13"/>
    </row>
    <row r="122" spans="7:7" s="6" customFormat="1" ht="12" x14ac:dyDescent="0.25">
      <c r="G122" s="13"/>
    </row>
    <row r="123" spans="7:7" s="6" customFormat="1" ht="12" x14ac:dyDescent="0.25">
      <c r="G123" s="13"/>
    </row>
    <row r="124" spans="7:7" s="6" customFormat="1" ht="12" x14ac:dyDescent="0.25">
      <c r="G124" s="13"/>
    </row>
    <row r="125" spans="7:7" s="6" customFormat="1" ht="12" x14ac:dyDescent="0.25">
      <c r="G125" s="13"/>
    </row>
    <row r="126" spans="7:7" s="6" customFormat="1" ht="12" x14ac:dyDescent="0.25">
      <c r="G126" s="13"/>
    </row>
    <row r="127" spans="7:7" s="6" customFormat="1" ht="12" x14ac:dyDescent="0.25">
      <c r="G127" s="13"/>
    </row>
    <row r="128" spans="7:7" s="6" customFormat="1" ht="12" x14ac:dyDescent="0.25">
      <c r="G128" s="13"/>
    </row>
    <row r="129" spans="7:7" s="6" customFormat="1" ht="12" x14ac:dyDescent="0.25">
      <c r="G129" s="13"/>
    </row>
    <row r="130" spans="7:7" s="6" customFormat="1" ht="12" x14ac:dyDescent="0.25">
      <c r="G130" s="13"/>
    </row>
    <row r="131" spans="7:7" s="6" customFormat="1" ht="12" x14ac:dyDescent="0.25">
      <c r="G131" s="13"/>
    </row>
    <row r="132" spans="7:7" s="6" customFormat="1" ht="12" x14ac:dyDescent="0.25">
      <c r="G132" s="13"/>
    </row>
    <row r="133" spans="7:7" s="6" customFormat="1" ht="12" x14ac:dyDescent="0.25">
      <c r="G133" s="13"/>
    </row>
    <row r="134" spans="7:7" s="6" customFormat="1" ht="12" x14ac:dyDescent="0.25">
      <c r="G134" s="13"/>
    </row>
    <row r="135" spans="7:7" s="6" customFormat="1" ht="12" x14ac:dyDescent="0.25">
      <c r="G135" s="13"/>
    </row>
    <row r="136" spans="7:7" s="6" customFormat="1" ht="12" x14ac:dyDescent="0.25">
      <c r="G136" s="13"/>
    </row>
    <row r="137" spans="7:7" s="6" customFormat="1" ht="12" x14ac:dyDescent="0.25">
      <c r="G137" s="13"/>
    </row>
    <row r="138" spans="7:7" s="6" customFormat="1" ht="12" x14ac:dyDescent="0.25">
      <c r="G138" s="13"/>
    </row>
    <row r="139" spans="7:7" s="6" customFormat="1" ht="12" x14ac:dyDescent="0.25">
      <c r="G139" s="13"/>
    </row>
    <row r="140" spans="7:7" s="6" customFormat="1" ht="12" x14ac:dyDescent="0.25">
      <c r="G140" s="13"/>
    </row>
    <row r="141" spans="7:7" s="6" customFormat="1" ht="12" x14ac:dyDescent="0.25">
      <c r="G141" s="13"/>
    </row>
    <row r="142" spans="7:7" s="6" customFormat="1" ht="12" x14ac:dyDescent="0.25">
      <c r="G142" s="13"/>
    </row>
    <row r="143" spans="7:7" s="6" customFormat="1" ht="12" x14ac:dyDescent="0.25">
      <c r="G143" s="13"/>
    </row>
    <row r="144" spans="7:7" s="6" customFormat="1" ht="12" x14ac:dyDescent="0.25">
      <c r="G144" s="13"/>
    </row>
    <row r="145" spans="7:7" s="6" customFormat="1" ht="12" x14ac:dyDescent="0.25">
      <c r="G145" s="13"/>
    </row>
    <row r="146" spans="7:7" s="6" customFormat="1" ht="12" x14ac:dyDescent="0.25">
      <c r="G146" s="13"/>
    </row>
    <row r="147" spans="7:7" s="6" customFormat="1" ht="12" x14ac:dyDescent="0.25">
      <c r="G147" s="13"/>
    </row>
    <row r="148" spans="7:7" s="6" customFormat="1" ht="12" x14ac:dyDescent="0.25">
      <c r="G148" s="13"/>
    </row>
    <row r="149" spans="7:7" s="6" customFormat="1" ht="12" x14ac:dyDescent="0.25">
      <c r="G149" s="13"/>
    </row>
    <row r="150" spans="7:7" s="6" customFormat="1" ht="12" x14ac:dyDescent="0.25">
      <c r="G150" s="13"/>
    </row>
    <row r="151" spans="7:7" s="6" customFormat="1" ht="12" x14ac:dyDescent="0.25">
      <c r="G151" s="13"/>
    </row>
    <row r="152" spans="7:7" s="6" customFormat="1" ht="12" x14ac:dyDescent="0.25">
      <c r="G152" s="13"/>
    </row>
    <row r="153" spans="7:7" s="6" customFormat="1" ht="12" x14ac:dyDescent="0.25">
      <c r="G153" s="13"/>
    </row>
    <row r="154" spans="7:7" s="6" customFormat="1" ht="12" x14ac:dyDescent="0.25">
      <c r="G154" s="13"/>
    </row>
    <row r="155" spans="7:7" s="6" customFormat="1" ht="12" x14ac:dyDescent="0.25">
      <c r="G155" s="13"/>
    </row>
    <row r="156" spans="7:7" s="6" customFormat="1" ht="12" x14ac:dyDescent="0.25">
      <c r="G156" s="13"/>
    </row>
    <row r="157" spans="7:7" s="6" customFormat="1" ht="12" x14ac:dyDescent="0.25">
      <c r="G157" s="13"/>
    </row>
    <row r="158" spans="7:7" s="6" customFormat="1" ht="12" x14ac:dyDescent="0.25">
      <c r="G158" s="13"/>
    </row>
    <row r="159" spans="7:7" s="6" customFormat="1" ht="12" x14ac:dyDescent="0.25">
      <c r="G159" s="13"/>
    </row>
    <row r="160" spans="7:7" s="6" customFormat="1" ht="12" x14ac:dyDescent="0.25">
      <c r="G160" s="13"/>
    </row>
    <row r="161" spans="7:7" s="6" customFormat="1" ht="12" x14ac:dyDescent="0.25">
      <c r="G161" s="13"/>
    </row>
    <row r="162" spans="7:7" s="6" customFormat="1" ht="12" x14ac:dyDescent="0.25">
      <c r="G162" s="13"/>
    </row>
    <row r="163" spans="7:7" s="6" customFormat="1" ht="12" x14ac:dyDescent="0.25">
      <c r="G163" s="13"/>
    </row>
    <row r="164" spans="7:7" s="6" customFormat="1" ht="12" x14ac:dyDescent="0.25">
      <c r="G164" s="13"/>
    </row>
    <row r="165" spans="7:7" s="6" customFormat="1" ht="12" x14ac:dyDescent="0.25">
      <c r="G165" s="13"/>
    </row>
    <row r="166" spans="7:7" s="6" customFormat="1" ht="12" x14ac:dyDescent="0.25">
      <c r="G166" s="13"/>
    </row>
    <row r="167" spans="7:7" s="6" customFormat="1" ht="12" x14ac:dyDescent="0.25">
      <c r="G167" s="13"/>
    </row>
    <row r="168" spans="7:7" s="6" customFormat="1" ht="12" x14ac:dyDescent="0.25">
      <c r="G168" s="13"/>
    </row>
    <row r="169" spans="7:7" s="6" customFormat="1" ht="12" x14ac:dyDescent="0.25">
      <c r="G169" s="13"/>
    </row>
    <row r="170" spans="7:7" s="6" customFormat="1" ht="12" x14ac:dyDescent="0.25">
      <c r="G170" s="13"/>
    </row>
    <row r="171" spans="7:7" s="6" customFormat="1" ht="12" x14ac:dyDescent="0.25">
      <c r="G171" s="13"/>
    </row>
    <row r="172" spans="7:7" s="6" customFormat="1" ht="12" x14ac:dyDescent="0.25">
      <c r="G172" s="13"/>
    </row>
    <row r="173" spans="7:7" s="6" customFormat="1" ht="12" x14ac:dyDescent="0.25">
      <c r="G173" s="13"/>
    </row>
    <row r="174" spans="7:7" s="6" customFormat="1" ht="12" x14ac:dyDescent="0.25">
      <c r="G174" s="13"/>
    </row>
    <row r="175" spans="7:7" s="6" customFormat="1" ht="12" x14ac:dyDescent="0.25">
      <c r="G175" s="13"/>
    </row>
    <row r="176" spans="7:7" s="6" customFormat="1" ht="12" x14ac:dyDescent="0.25">
      <c r="G176" s="13"/>
    </row>
    <row r="177" spans="7:7" s="6" customFormat="1" ht="12" x14ac:dyDescent="0.25">
      <c r="G177" s="13"/>
    </row>
    <row r="178" spans="7:7" s="6" customFormat="1" ht="12" x14ac:dyDescent="0.25">
      <c r="G178" s="13"/>
    </row>
    <row r="179" spans="7:7" s="6" customFormat="1" ht="12" x14ac:dyDescent="0.25">
      <c r="G179" s="13"/>
    </row>
    <row r="180" spans="7:7" s="6" customFormat="1" ht="12" x14ac:dyDescent="0.25">
      <c r="G180" s="13"/>
    </row>
    <row r="181" spans="7:7" s="6" customFormat="1" ht="12" x14ac:dyDescent="0.25">
      <c r="G181" s="13"/>
    </row>
    <row r="182" spans="7:7" s="6" customFormat="1" ht="12" x14ac:dyDescent="0.25">
      <c r="G182" s="13"/>
    </row>
    <row r="183" spans="7:7" s="6" customFormat="1" ht="12" x14ac:dyDescent="0.25">
      <c r="G183" s="13"/>
    </row>
    <row r="184" spans="7:7" s="6" customFormat="1" ht="12" x14ac:dyDescent="0.25">
      <c r="G184" s="13"/>
    </row>
    <row r="185" spans="7:7" s="6" customFormat="1" ht="12" x14ac:dyDescent="0.25">
      <c r="G185" s="13"/>
    </row>
    <row r="186" spans="7:7" s="6" customFormat="1" ht="12" x14ac:dyDescent="0.25">
      <c r="G186" s="13"/>
    </row>
    <row r="187" spans="7:7" s="6" customFormat="1" ht="12" x14ac:dyDescent="0.25">
      <c r="G187" s="13"/>
    </row>
    <row r="188" spans="7:7" s="6" customFormat="1" ht="12" x14ac:dyDescent="0.25">
      <c r="G188" s="13"/>
    </row>
    <row r="189" spans="7:7" s="6" customFormat="1" ht="12" x14ac:dyDescent="0.25">
      <c r="G189" s="13"/>
    </row>
    <row r="190" spans="7:7" s="6" customFormat="1" ht="12" x14ac:dyDescent="0.25">
      <c r="G190" s="13"/>
    </row>
    <row r="191" spans="7:7" s="6" customFormat="1" ht="12" x14ac:dyDescent="0.25">
      <c r="G191" s="13"/>
    </row>
    <row r="192" spans="7:7" s="6" customFormat="1" ht="12" x14ac:dyDescent="0.25">
      <c r="G192" s="13"/>
    </row>
    <row r="193" spans="7:7" s="6" customFormat="1" ht="12" x14ac:dyDescent="0.25">
      <c r="G193" s="13"/>
    </row>
    <row r="194" spans="7:7" s="6" customFormat="1" ht="12" x14ac:dyDescent="0.25">
      <c r="G194" s="13"/>
    </row>
    <row r="195" spans="7:7" s="6" customFormat="1" ht="12" x14ac:dyDescent="0.25">
      <c r="G195" s="13"/>
    </row>
    <row r="196" spans="7:7" s="6" customFormat="1" ht="12" x14ac:dyDescent="0.25">
      <c r="G196" s="13"/>
    </row>
    <row r="197" spans="7:7" s="6" customFormat="1" ht="12" x14ac:dyDescent="0.25">
      <c r="G197" s="13"/>
    </row>
    <row r="198" spans="7:7" s="6" customFormat="1" ht="12" x14ac:dyDescent="0.25">
      <c r="G198" s="13"/>
    </row>
    <row r="199" spans="7:7" s="6" customFormat="1" ht="12" x14ac:dyDescent="0.25">
      <c r="G199" s="13"/>
    </row>
    <row r="200" spans="7:7" s="6" customFormat="1" ht="12" x14ac:dyDescent="0.25">
      <c r="G200" s="13"/>
    </row>
    <row r="201" spans="7:7" s="6" customFormat="1" ht="12" x14ac:dyDescent="0.25">
      <c r="G201" s="13"/>
    </row>
    <row r="202" spans="7:7" s="6" customFormat="1" ht="12" x14ac:dyDescent="0.25">
      <c r="G202" s="13"/>
    </row>
    <row r="203" spans="7:7" s="6" customFormat="1" ht="12" x14ac:dyDescent="0.25">
      <c r="G203" s="13"/>
    </row>
    <row r="204" spans="7:7" s="6" customFormat="1" ht="12" x14ac:dyDescent="0.25">
      <c r="G204" s="13"/>
    </row>
    <row r="205" spans="7:7" s="6" customFormat="1" ht="12" x14ac:dyDescent="0.25">
      <c r="G205" s="13"/>
    </row>
    <row r="206" spans="7:7" s="6" customFormat="1" ht="12" x14ac:dyDescent="0.25">
      <c r="G206" s="13"/>
    </row>
    <row r="207" spans="7:7" s="6" customFormat="1" ht="12" x14ac:dyDescent="0.25">
      <c r="G207" s="13"/>
    </row>
    <row r="208" spans="7:7" s="6" customFormat="1" ht="12" x14ac:dyDescent="0.25">
      <c r="G208" s="13"/>
    </row>
    <row r="209" spans="7:7" s="6" customFormat="1" ht="12" x14ac:dyDescent="0.25">
      <c r="G209" s="13"/>
    </row>
    <row r="210" spans="7:7" s="6" customFormat="1" ht="12" x14ac:dyDescent="0.25">
      <c r="G210" s="13"/>
    </row>
    <row r="211" spans="7:7" s="6" customFormat="1" ht="12" x14ac:dyDescent="0.25">
      <c r="G211" s="13"/>
    </row>
    <row r="212" spans="7:7" s="6" customFormat="1" ht="12" x14ac:dyDescent="0.25">
      <c r="G212" s="13"/>
    </row>
    <row r="213" spans="7:7" s="6" customFormat="1" ht="12" x14ac:dyDescent="0.25">
      <c r="G213" s="13"/>
    </row>
    <row r="214" spans="7:7" s="6" customFormat="1" ht="12" x14ac:dyDescent="0.25">
      <c r="G214" s="13"/>
    </row>
    <row r="215" spans="7:7" s="6" customFormat="1" ht="12" x14ac:dyDescent="0.25">
      <c r="G215" s="13"/>
    </row>
    <row r="216" spans="7:7" s="6" customFormat="1" ht="12" x14ac:dyDescent="0.25">
      <c r="G216" s="13"/>
    </row>
    <row r="217" spans="7:7" s="6" customFormat="1" ht="12" x14ac:dyDescent="0.25">
      <c r="G217" s="13"/>
    </row>
    <row r="218" spans="7:7" s="6" customFormat="1" ht="12" x14ac:dyDescent="0.25">
      <c r="G218" s="13"/>
    </row>
    <row r="219" spans="7:7" s="6" customFormat="1" ht="12" x14ac:dyDescent="0.25">
      <c r="G219" s="13"/>
    </row>
    <row r="220" spans="7:7" s="6" customFormat="1" ht="12" x14ac:dyDescent="0.25">
      <c r="G220" s="13"/>
    </row>
    <row r="221" spans="7:7" s="6" customFormat="1" ht="12" x14ac:dyDescent="0.25">
      <c r="G221" s="13"/>
    </row>
    <row r="222" spans="7:7" s="6" customFormat="1" ht="12" x14ac:dyDescent="0.25">
      <c r="G222" s="13"/>
    </row>
    <row r="223" spans="7:7" s="6" customFormat="1" ht="12" x14ac:dyDescent="0.25">
      <c r="G223" s="13"/>
    </row>
    <row r="224" spans="7:7" s="6" customFormat="1" ht="12" x14ac:dyDescent="0.25">
      <c r="G224" s="13"/>
    </row>
    <row r="225" spans="7:7" s="6" customFormat="1" ht="12" x14ac:dyDescent="0.25">
      <c r="G225" s="13"/>
    </row>
    <row r="226" spans="7:7" s="6" customFormat="1" ht="12" x14ac:dyDescent="0.25"/>
    <row r="227" spans="7:7" s="6" customFormat="1" ht="12" x14ac:dyDescent="0.25"/>
    <row r="228" spans="7:7" s="6" customFormat="1" ht="12" x14ac:dyDescent="0.25"/>
    <row r="229" spans="7:7" s="6" customFormat="1" ht="12" x14ac:dyDescent="0.25"/>
    <row r="230" spans="7:7" s="6" customFormat="1" ht="12" x14ac:dyDescent="0.25"/>
    <row r="231" spans="7:7" s="6" customFormat="1" ht="12" x14ac:dyDescent="0.25"/>
    <row r="232" spans="7:7" s="6" customFormat="1" ht="12" x14ac:dyDescent="0.25"/>
    <row r="233" spans="7:7" s="6" customFormat="1" ht="12" x14ac:dyDescent="0.25"/>
    <row r="234" spans="7:7" s="6" customFormat="1" ht="12" x14ac:dyDescent="0.25"/>
    <row r="235" spans="7:7" s="6" customFormat="1" ht="12" x14ac:dyDescent="0.25"/>
  </sheetData>
  <mergeCells count="18">
    <mergeCell ref="C92:D92"/>
    <mergeCell ref="E19:F19"/>
    <mergeCell ref="E23:F23"/>
    <mergeCell ref="E24:F24"/>
    <mergeCell ref="E31:F31"/>
    <mergeCell ref="C74:H74"/>
    <mergeCell ref="C77:H77"/>
    <mergeCell ref="C80:H80"/>
    <mergeCell ref="C83:H83"/>
    <mergeCell ref="C86:H86"/>
    <mergeCell ref="C89:H89"/>
    <mergeCell ref="C91:H91"/>
    <mergeCell ref="E18:F18"/>
    <mergeCell ref="E12:F12"/>
    <mergeCell ref="E14:F14"/>
    <mergeCell ref="E15:F15"/>
    <mergeCell ref="E16:F16"/>
    <mergeCell ref="E17:F17"/>
  </mergeCells>
  <pageMargins left="0.25" right="0.25" top="0.75" bottom="0.75" header="0.3" footer="0.3"/>
  <pageSetup paperSize="9" orientation="portrait" horizontalDpi="360" verticalDpi="360" r:id="rId1"/>
  <headerFooter differentFirst="1">
    <oddFooter>&amp;R&amp;"Gisha,Gras"&amp;P &amp;"Gisha,Normal"/ &amp;N</oddFooter>
    <firstFooter xml:space="preserve">&amp;R&amp;G
</firstFooter>
  </headerFooter>
  <rowBreaks count="1" manualBreakCount="1">
    <brk id="54"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C4D75-FE4D-48F6-8DDE-1164F69AFAA7}">
  <dimension ref="A1:O241"/>
  <sheetViews>
    <sheetView topLeftCell="A34" zoomScale="115" zoomScaleNormal="115" workbookViewId="0">
      <selection activeCell="C65" sqref="C65"/>
    </sheetView>
  </sheetViews>
  <sheetFormatPr baseColWidth="10" defaultRowHeight="15" x14ac:dyDescent="0.25"/>
  <cols>
    <col min="1" max="1" width="3.140625" style="2" customWidth="1"/>
    <col min="2" max="3" width="2.42578125" style="2" customWidth="1"/>
    <col min="4" max="4" width="52.28515625" style="2" customWidth="1"/>
    <col min="5" max="5" width="5.42578125" style="2" customWidth="1"/>
    <col min="6" max="6" width="7.42578125" style="2" customWidth="1"/>
    <col min="7" max="7" width="8.5703125" style="2" customWidth="1"/>
    <col min="8" max="8" width="10.28515625" style="2" customWidth="1"/>
    <col min="9" max="10" width="13.42578125" style="2" customWidth="1"/>
    <col min="11" max="16384" width="11.42578125" style="2"/>
  </cols>
  <sheetData>
    <row r="1" spans="2:6" ht="26.25" customHeight="1" x14ac:dyDescent="0.25"/>
    <row r="8" spans="2:6" ht="30.75" x14ac:dyDescent="0.25">
      <c r="B8" s="1" t="s">
        <v>57</v>
      </c>
      <c r="E8" s="46" t="s">
        <v>93</v>
      </c>
    </row>
    <row r="9" spans="2:6" ht="24" customHeight="1" x14ac:dyDescent="0.25">
      <c r="B9" s="9" t="s">
        <v>58</v>
      </c>
    </row>
    <row r="10" spans="2:6" ht="24" customHeight="1" x14ac:dyDescent="0.25">
      <c r="B10" s="2" t="s">
        <v>59</v>
      </c>
    </row>
    <row r="11" spans="2:6" ht="24" customHeight="1" x14ac:dyDescent="0.25"/>
    <row r="12" spans="2:6" ht="24" customHeight="1" thickBot="1" x14ac:dyDescent="0.3">
      <c r="B12" s="3" t="s">
        <v>0</v>
      </c>
      <c r="C12" s="4"/>
      <c r="D12" s="3" t="s">
        <v>2</v>
      </c>
      <c r="E12" s="54" t="s">
        <v>1</v>
      </c>
      <c r="F12" s="54"/>
    </row>
    <row r="13" spans="2:6" ht="24" customHeight="1" x14ac:dyDescent="0.25">
      <c r="B13" s="6">
        <v>1</v>
      </c>
      <c r="C13" s="6"/>
      <c r="D13" s="6" t="str">
        <f>C37</f>
        <v>DÉMOLITION / MAÇONNERIE</v>
      </c>
      <c r="E13" s="11"/>
      <c r="F13" s="11">
        <f>H41</f>
        <v>660</v>
      </c>
    </row>
    <row r="14" spans="2:6" ht="24" customHeight="1" x14ac:dyDescent="0.25">
      <c r="B14" s="6">
        <v>2</v>
      </c>
      <c r="C14" s="6"/>
      <c r="D14" s="6" t="str">
        <f>C42</f>
        <v>RECONSTRUCTION</v>
      </c>
      <c r="E14" s="55">
        <f>H49</f>
        <v>3343</v>
      </c>
      <c r="F14" s="56"/>
    </row>
    <row r="15" spans="2:6" ht="24" customHeight="1" x14ac:dyDescent="0.25">
      <c r="B15" s="15"/>
      <c r="C15" s="15"/>
      <c r="D15" s="15"/>
      <c r="E15" s="57"/>
      <c r="F15" s="57"/>
    </row>
    <row r="16" spans="2:6" s="6" customFormat="1" ht="18.75" customHeight="1" x14ac:dyDescent="0.25">
      <c r="D16" s="7" t="s">
        <v>12</v>
      </c>
      <c r="E16" s="55">
        <f>SUM(E13:F15)</f>
        <v>4003</v>
      </c>
      <c r="F16" s="55"/>
    </row>
    <row r="17" spans="1:6" s="6" customFormat="1" ht="18.75" customHeight="1" x14ac:dyDescent="0.25">
      <c r="D17" s="7" t="s">
        <v>11</v>
      </c>
      <c r="E17" s="55">
        <f>E16*0.1</f>
        <v>400.3</v>
      </c>
      <c r="F17" s="55"/>
    </row>
    <row r="18" spans="1:6" s="6" customFormat="1" ht="18.75" customHeight="1" x14ac:dyDescent="0.25">
      <c r="D18" s="7" t="s">
        <v>13</v>
      </c>
      <c r="E18" s="60">
        <f>SUM(E16:F17)</f>
        <v>4403.3</v>
      </c>
      <c r="F18" s="60"/>
    </row>
    <row r="19" spans="1:6" s="6" customFormat="1" ht="24" customHeight="1" x14ac:dyDescent="0.25">
      <c r="D19" s="47" t="s">
        <v>94</v>
      </c>
      <c r="E19" s="56"/>
      <c r="F19" s="56"/>
    </row>
    <row r="20" spans="1:6" s="6" customFormat="1" ht="24" customHeight="1" x14ac:dyDescent="0.25">
      <c r="A20" s="6" t="s">
        <v>62</v>
      </c>
      <c r="B20" s="6" t="s">
        <v>95</v>
      </c>
      <c r="D20" s="47"/>
      <c r="E20" s="7"/>
      <c r="F20" s="7"/>
    </row>
    <row r="21" spans="1:6" s="6" customFormat="1" ht="24" customHeight="1" x14ac:dyDescent="0.25">
      <c r="A21" s="6" t="s">
        <v>62</v>
      </c>
      <c r="B21" s="6" t="s">
        <v>96</v>
      </c>
      <c r="D21" s="47"/>
      <c r="E21" s="7"/>
      <c r="F21" s="7"/>
    </row>
    <row r="22" spans="1:6" s="6" customFormat="1" ht="24" customHeight="1" x14ac:dyDescent="0.25">
      <c r="D22" s="47"/>
      <c r="E22" s="7"/>
      <c r="F22" s="7"/>
    </row>
    <row r="23" spans="1:6" s="6" customFormat="1" ht="24" customHeight="1" x14ac:dyDescent="0.25">
      <c r="E23" s="56"/>
      <c r="F23" s="56"/>
    </row>
    <row r="24" spans="1:6" s="6" customFormat="1" ht="24" customHeight="1" x14ac:dyDescent="0.25">
      <c r="E24" s="56"/>
      <c r="F24" s="56"/>
    </row>
    <row r="25" spans="1:6" s="6" customFormat="1" ht="24" customHeight="1" x14ac:dyDescent="0.25">
      <c r="E25" s="7"/>
      <c r="F25" s="7"/>
    </row>
    <row r="26" spans="1:6" s="6" customFormat="1" ht="24" customHeight="1" x14ac:dyDescent="0.25">
      <c r="E26" s="7"/>
      <c r="F26" s="7"/>
    </row>
    <row r="27" spans="1:6" s="6" customFormat="1" ht="24" customHeight="1" x14ac:dyDescent="0.25">
      <c r="E27" s="7"/>
      <c r="F27" s="7"/>
    </row>
    <row r="28" spans="1:6" s="6" customFormat="1" ht="24" customHeight="1" x14ac:dyDescent="0.25">
      <c r="E28" s="7"/>
      <c r="F28" s="7"/>
    </row>
    <row r="29" spans="1:6" s="6" customFormat="1" ht="24" customHeight="1" x14ac:dyDescent="0.25">
      <c r="E29" s="7"/>
      <c r="F29" s="7"/>
    </row>
    <row r="30" spans="1:6" s="6" customFormat="1" ht="24" customHeight="1" x14ac:dyDescent="0.25">
      <c r="E30" s="7"/>
      <c r="F30" s="7"/>
    </row>
    <row r="31" spans="1:6" s="6" customFormat="1" ht="24" customHeight="1" x14ac:dyDescent="0.25">
      <c r="E31" s="56"/>
      <c r="F31" s="56"/>
    </row>
    <row r="32" spans="1:6" s="6" customFormat="1" ht="24" customHeight="1" x14ac:dyDescent="0.25">
      <c r="E32" s="7"/>
      <c r="F32" s="7"/>
    </row>
    <row r="33" spans="1:15" s="6" customFormat="1" ht="24" customHeight="1" x14ac:dyDescent="0.25"/>
    <row r="34" spans="1:15" s="6" customFormat="1" ht="24" customHeight="1" x14ac:dyDescent="0.25">
      <c r="M34" s="45"/>
      <c r="O34" s="45"/>
    </row>
    <row r="35" spans="1:15" ht="24" customHeight="1" x14ac:dyDescent="0.25">
      <c r="A35" s="33"/>
      <c r="B35" s="33"/>
      <c r="C35" s="33"/>
      <c r="D35" s="33"/>
      <c r="E35" s="33"/>
      <c r="F35" s="33"/>
      <c r="G35" s="33"/>
      <c r="H35" s="33"/>
      <c r="O35" s="45"/>
    </row>
    <row r="36" spans="1:15" ht="24" customHeight="1" thickBot="1" x14ac:dyDescent="0.3">
      <c r="A36" s="34" t="s">
        <v>0</v>
      </c>
      <c r="B36" s="35"/>
      <c r="C36" s="36"/>
      <c r="D36" s="35" t="s">
        <v>2</v>
      </c>
      <c r="E36" s="37" t="s">
        <v>6</v>
      </c>
      <c r="F36" s="37" t="s">
        <v>5</v>
      </c>
      <c r="G36" s="37" t="s">
        <v>7</v>
      </c>
      <c r="H36" s="37" t="s">
        <v>8</v>
      </c>
      <c r="O36" s="45"/>
    </row>
    <row r="37" spans="1:15" s="6" customFormat="1" ht="24" customHeight="1" x14ac:dyDescent="0.25">
      <c r="A37" s="5">
        <v>1</v>
      </c>
      <c r="B37" s="5"/>
      <c r="C37" s="5" t="s">
        <v>3</v>
      </c>
      <c r="D37" s="5"/>
      <c r="E37" s="7"/>
      <c r="F37" s="7"/>
      <c r="G37" s="14"/>
      <c r="H37" s="7"/>
      <c r="O37" s="45"/>
    </row>
    <row r="38" spans="1:15" s="6" customFormat="1" ht="24" customHeight="1" x14ac:dyDescent="0.25">
      <c r="B38" s="7" t="s">
        <v>66</v>
      </c>
      <c r="D38" s="6" t="s">
        <v>123</v>
      </c>
      <c r="E38" s="10" t="s">
        <v>45</v>
      </c>
      <c r="F38" s="12">
        <v>1</v>
      </c>
      <c r="G38" s="14">
        <v>310</v>
      </c>
      <c r="H38" s="11">
        <f>G38*F38</f>
        <v>310</v>
      </c>
    </row>
    <row r="39" spans="1:15" s="6" customFormat="1" ht="30" customHeight="1" x14ac:dyDescent="0.25">
      <c r="B39" s="7"/>
      <c r="C39" s="7"/>
      <c r="D39" s="8" t="s">
        <v>81</v>
      </c>
      <c r="E39" s="10" t="s">
        <v>45</v>
      </c>
      <c r="F39" s="12">
        <v>1</v>
      </c>
      <c r="G39" s="14">
        <v>350</v>
      </c>
      <c r="H39" s="11">
        <f>G39*F39</f>
        <v>350</v>
      </c>
    </row>
    <row r="40" spans="1:15" s="6" customFormat="1" ht="24" customHeight="1" x14ac:dyDescent="0.25">
      <c r="A40" s="15"/>
      <c r="B40" s="44"/>
      <c r="C40" s="15"/>
      <c r="D40" s="15"/>
      <c r="E40" s="16"/>
      <c r="F40" s="10"/>
      <c r="G40" s="17"/>
      <c r="H40" s="18"/>
    </row>
    <row r="41" spans="1:15" s="6" customFormat="1" ht="24" customHeight="1" x14ac:dyDescent="0.25">
      <c r="A41" s="19"/>
      <c r="B41" s="19"/>
      <c r="C41" s="19"/>
      <c r="D41" s="19"/>
      <c r="E41" s="23" t="s">
        <v>9</v>
      </c>
      <c r="F41" s="20"/>
      <c r="G41" s="21"/>
      <c r="H41" s="22">
        <f>SUM(H38:H40)</f>
        <v>660</v>
      </c>
    </row>
    <row r="42" spans="1:15" s="6" customFormat="1" ht="24" customHeight="1" x14ac:dyDescent="0.25">
      <c r="A42" s="5">
        <v>2</v>
      </c>
      <c r="B42" s="24"/>
      <c r="C42" s="5" t="s">
        <v>70</v>
      </c>
      <c r="D42" s="5"/>
      <c r="E42" s="10"/>
      <c r="F42" s="10"/>
      <c r="G42" s="14"/>
      <c r="H42" s="11"/>
    </row>
    <row r="43" spans="1:15" s="6" customFormat="1" ht="36" customHeight="1" x14ac:dyDescent="0.25">
      <c r="B43" s="7" t="s">
        <v>72</v>
      </c>
      <c r="D43" s="8" t="s">
        <v>124</v>
      </c>
      <c r="E43" s="10" t="s">
        <v>67</v>
      </c>
      <c r="F43" s="10">
        <v>5.25</v>
      </c>
      <c r="G43" s="14">
        <f>Feuil3!E4</f>
        <v>132</v>
      </c>
      <c r="H43" s="11">
        <f>G43*F43</f>
        <v>693</v>
      </c>
    </row>
    <row r="44" spans="1:15" s="6" customFormat="1" ht="36" customHeight="1" x14ac:dyDescent="0.25">
      <c r="B44" s="7" t="s">
        <v>72</v>
      </c>
      <c r="D44" s="8" t="s">
        <v>73</v>
      </c>
      <c r="E44" s="10" t="s">
        <v>45</v>
      </c>
      <c r="F44" s="10">
        <v>1</v>
      </c>
      <c r="G44" s="14">
        <v>400</v>
      </c>
      <c r="H44" s="11">
        <f>G44*F44</f>
        <v>400</v>
      </c>
    </row>
    <row r="45" spans="1:15" s="6" customFormat="1" ht="36" customHeight="1" x14ac:dyDescent="0.25">
      <c r="B45" s="7" t="s">
        <v>72</v>
      </c>
      <c r="D45" s="8" t="s">
        <v>97</v>
      </c>
      <c r="E45" s="10" t="s">
        <v>45</v>
      </c>
      <c r="F45" s="10">
        <v>1</v>
      </c>
      <c r="G45" s="14">
        <f>Feuil3!E6</f>
        <v>250</v>
      </c>
      <c r="H45" s="11">
        <f t="shared" ref="H45:H47" si="0">G45*F45</f>
        <v>250</v>
      </c>
    </row>
    <row r="46" spans="1:15" s="6" customFormat="1" ht="36" customHeight="1" x14ac:dyDescent="0.25">
      <c r="B46" s="7" t="s">
        <v>72</v>
      </c>
      <c r="D46" s="8" t="s">
        <v>76</v>
      </c>
      <c r="E46" s="10" t="s">
        <v>75</v>
      </c>
      <c r="F46" s="10">
        <v>1</v>
      </c>
      <c r="G46" s="14">
        <f>Feuil3!E17</f>
        <v>455</v>
      </c>
      <c r="H46" s="11">
        <f t="shared" si="0"/>
        <v>455</v>
      </c>
    </row>
    <row r="47" spans="1:15" s="6" customFormat="1" ht="36" customHeight="1" x14ac:dyDescent="0.25">
      <c r="B47" s="7" t="s">
        <v>126</v>
      </c>
      <c r="D47" s="8" t="s">
        <v>125</v>
      </c>
      <c r="E47" s="10" t="s">
        <v>75</v>
      </c>
      <c r="F47" s="10">
        <f>F46</f>
        <v>1</v>
      </c>
      <c r="G47" s="14">
        <f>Feuil3!E10</f>
        <v>1125</v>
      </c>
      <c r="H47" s="11">
        <f t="shared" si="0"/>
        <v>1125</v>
      </c>
    </row>
    <row r="48" spans="1:15" s="6" customFormat="1" ht="36" customHeight="1" x14ac:dyDescent="0.25">
      <c r="B48" s="7" t="s">
        <v>72</v>
      </c>
      <c r="D48" s="8" t="s">
        <v>74</v>
      </c>
      <c r="E48" s="10" t="s">
        <v>4</v>
      </c>
      <c r="F48" s="10">
        <f>2*F43</f>
        <v>10.5</v>
      </c>
      <c r="G48" s="14">
        <f>Feuil3!E14</f>
        <v>40</v>
      </c>
      <c r="H48" s="11">
        <f>G48*F48</f>
        <v>420</v>
      </c>
    </row>
    <row r="49" spans="1:10" s="6" customFormat="1" ht="24" customHeight="1" x14ac:dyDescent="0.25">
      <c r="A49" s="19"/>
      <c r="B49" s="19"/>
      <c r="C49" s="19"/>
      <c r="D49" s="19"/>
      <c r="E49" s="23" t="s">
        <v>10</v>
      </c>
      <c r="F49" s="20"/>
      <c r="G49" s="21"/>
      <c r="H49" s="22">
        <f>SUM(H43:H48)</f>
        <v>3343</v>
      </c>
      <c r="J49" s="7"/>
    </row>
    <row r="50" spans="1:10" s="6" customFormat="1" ht="24" customHeight="1" x14ac:dyDescent="0.25">
      <c r="B50" s="7"/>
      <c r="E50" s="10"/>
      <c r="F50" s="10"/>
      <c r="G50" s="14"/>
      <c r="H50" s="11"/>
    </row>
    <row r="51" spans="1:10" s="6" customFormat="1" ht="24" customHeight="1" x14ac:dyDescent="0.25">
      <c r="B51" s="7"/>
      <c r="E51" s="10"/>
      <c r="F51" s="10"/>
      <c r="G51" s="14"/>
      <c r="H51" s="11"/>
    </row>
    <row r="52" spans="1:10" s="6" customFormat="1" ht="24" customHeight="1" x14ac:dyDescent="0.25">
      <c r="B52" s="7"/>
      <c r="E52" s="10"/>
      <c r="F52" s="10"/>
      <c r="G52" s="14"/>
      <c r="H52" s="11"/>
    </row>
    <row r="53" spans="1:10" s="6" customFormat="1" ht="24" customHeight="1" x14ac:dyDescent="0.25">
      <c r="B53" s="7"/>
      <c r="E53" s="10"/>
      <c r="F53" s="10"/>
      <c r="G53" s="14"/>
      <c r="H53" s="11"/>
    </row>
    <row r="54" spans="1:10" s="6" customFormat="1" ht="24" customHeight="1" x14ac:dyDescent="0.25">
      <c r="B54" s="7"/>
      <c r="E54" s="10"/>
      <c r="F54" s="10"/>
      <c r="G54" s="14"/>
      <c r="H54" s="11"/>
    </row>
    <row r="55" spans="1:10" s="6" customFormat="1" ht="24" customHeight="1" x14ac:dyDescent="0.25">
      <c r="B55" s="7"/>
      <c r="E55" s="10"/>
      <c r="F55" s="10"/>
      <c r="G55" s="14"/>
      <c r="H55" s="11"/>
    </row>
    <row r="56" spans="1:10" s="6" customFormat="1" ht="24" customHeight="1" x14ac:dyDescent="0.25">
      <c r="B56" s="7"/>
      <c r="E56" s="10"/>
      <c r="F56" s="10"/>
      <c r="G56" s="14"/>
      <c r="H56" s="11"/>
    </row>
    <row r="57" spans="1:10" s="6" customFormat="1" ht="24" customHeight="1" x14ac:dyDescent="0.25">
      <c r="B57" s="7"/>
      <c r="E57" s="10"/>
      <c r="F57" s="10"/>
      <c r="G57" s="14"/>
      <c r="H57" s="11"/>
      <c r="I57" s="8"/>
      <c r="J57" s="7"/>
    </row>
    <row r="58" spans="1:10" s="6" customFormat="1" ht="24" customHeight="1" x14ac:dyDescent="0.25">
      <c r="B58" s="7"/>
      <c r="E58" s="10"/>
      <c r="F58" s="10"/>
      <c r="G58" s="14"/>
      <c r="H58" s="11"/>
    </row>
    <row r="59" spans="1:10" s="6" customFormat="1" ht="24" customHeight="1" x14ac:dyDescent="0.25">
      <c r="B59" s="7"/>
      <c r="E59" s="10"/>
      <c r="F59" s="10"/>
      <c r="G59" s="14"/>
      <c r="H59" s="11"/>
    </row>
    <row r="60" spans="1:10" s="6" customFormat="1" ht="24" customHeight="1" x14ac:dyDescent="0.25">
      <c r="B60" s="7"/>
      <c r="E60" s="10"/>
      <c r="F60" s="10"/>
      <c r="G60" s="14"/>
      <c r="H60" s="11"/>
      <c r="J60" s="5"/>
    </row>
    <row r="61" spans="1:10" s="6" customFormat="1" ht="24" customHeight="1" x14ac:dyDescent="0.25">
      <c r="A61" s="38" t="s">
        <v>14</v>
      </c>
      <c r="B61" s="39"/>
      <c r="C61" s="40"/>
      <c r="D61" s="40"/>
      <c r="E61" s="41"/>
      <c r="F61" s="41"/>
      <c r="G61" s="42"/>
      <c r="H61" s="43"/>
    </row>
    <row r="62" spans="1:10" s="6" customFormat="1" ht="9" customHeight="1" x14ac:dyDescent="0.25">
      <c r="A62" s="25"/>
      <c r="B62" s="25"/>
      <c r="C62" s="25"/>
      <c r="D62" s="25"/>
      <c r="E62" s="25"/>
      <c r="F62" s="25"/>
      <c r="G62" s="26"/>
      <c r="H62" s="27"/>
    </row>
    <row r="63" spans="1:10" s="6" customFormat="1" ht="13.5" customHeight="1" x14ac:dyDescent="0.25">
      <c r="A63" s="25" t="s">
        <v>15</v>
      </c>
      <c r="B63" s="28"/>
      <c r="C63" s="25"/>
      <c r="D63" s="25"/>
      <c r="E63" s="29"/>
      <c r="F63" s="29"/>
      <c r="G63" s="26"/>
      <c r="H63" s="27"/>
    </row>
    <row r="64" spans="1:10" s="6" customFormat="1" ht="13.5" customHeight="1" x14ac:dyDescent="0.25">
      <c r="A64" s="25"/>
      <c r="B64" s="28"/>
      <c r="C64" s="25" t="s">
        <v>39</v>
      </c>
      <c r="D64" s="25"/>
      <c r="E64" s="25"/>
      <c r="F64" s="29"/>
      <c r="G64" s="29" t="s">
        <v>17</v>
      </c>
      <c r="H64" s="27"/>
    </row>
    <row r="65" spans="1:8" s="6" customFormat="1" ht="13.5" customHeight="1" x14ac:dyDescent="0.25">
      <c r="A65" s="25"/>
      <c r="B65" s="28"/>
      <c r="C65" s="25" t="s">
        <v>16</v>
      </c>
      <c r="D65" s="25"/>
      <c r="E65" s="29"/>
      <c r="F65" s="29"/>
      <c r="G65" s="26"/>
      <c r="H65" s="27"/>
    </row>
    <row r="66" spans="1:8" s="6" customFormat="1" ht="13.5" customHeight="1" x14ac:dyDescent="0.25">
      <c r="A66" s="25"/>
      <c r="B66" s="28"/>
      <c r="C66" s="25" t="s">
        <v>40</v>
      </c>
      <c r="D66" s="25"/>
      <c r="E66" s="25"/>
      <c r="F66" s="29"/>
      <c r="G66" s="29" t="s">
        <v>18</v>
      </c>
      <c r="H66" s="27"/>
    </row>
    <row r="67" spans="1:8" s="6" customFormat="1" ht="13.5" customHeight="1" x14ac:dyDescent="0.2">
      <c r="A67" s="25"/>
      <c r="B67" s="28"/>
      <c r="C67" s="25" t="s">
        <v>19</v>
      </c>
      <c r="D67" s="30"/>
      <c r="E67" s="29"/>
      <c r="F67" s="29"/>
      <c r="G67" s="26"/>
      <c r="H67" s="27"/>
    </row>
    <row r="68" spans="1:8" s="6" customFormat="1" ht="9" customHeight="1" x14ac:dyDescent="0.25">
      <c r="A68" s="25"/>
      <c r="B68" s="28"/>
      <c r="C68" s="25"/>
      <c r="D68" s="25"/>
      <c r="E68" s="29"/>
      <c r="F68" s="29"/>
      <c r="G68" s="26"/>
      <c r="H68" s="27"/>
    </row>
    <row r="69" spans="1:8" s="6" customFormat="1" ht="13.5" customHeight="1" x14ac:dyDescent="0.25">
      <c r="A69" s="25" t="s">
        <v>20</v>
      </c>
      <c r="B69" s="25"/>
      <c r="C69" s="25"/>
      <c r="D69" s="25"/>
      <c r="E69" s="29"/>
      <c r="F69" s="29"/>
      <c r="G69" s="26"/>
      <c r="H69" s="27"/>
    </row>
    <row r="70" spans="1:8" s="6" customFormat="1" ht="13.5" customHeight="1" x14ac:dyDescent="0.25">
      <c r="A70" s="25"/>
      <c r="B70" s="25"/>
      <c r="C70" s="25" t="s">
        <v>21</v>
      </c>
      <c r="D70" s="25"/>
      <c r="E70" s="29"/>
      <c r="F70" s="29"/>
      <c r="G70" s="26"/>
      <c r="H70" s="27"/>
    </row>
    <row r="71" spans="1:8" s="6" customFormat="1" ht="13.5" customHeight="1" x14ac:dyDescent="0.25">
      <c r="A71" s="25"/>
      <c r="B71" s="25"/>
      <c r="C71" s="25" t="s">
        <v>136</v>
      </c>
      <c r="D71" s="25"/>
      <c r="E71" s="25"/>
      <c r="F71" s="29"/>
      <c r="G71" s="31">
        <v>0.3</v>
      </c>
      <c r="H71" s="27"/>
    </row>
    <row r="72" spans="1:8" s="6" customFormat="1" ht="13.5" customHeight="1" x14ac:dyDescent="0.25">
      <c r="A72" s="25"/>
      <c r="B72" s="25"/>
      <c r="C72" s="25" t="s">
        <v>23</v>
      </c>
      <c r="D72" s="25"/>
      <c r="E72" s="25"/>
      <c r="F72" s="29"/>
      <c r="G72" s="29"/>
      <c r="H72" s="27"/>
    </row>
    <row r="73" spans="1:8" s="6" customFormat="1" ht="13.5" customHeight="1" x14ac:dyDescent="0.25">
      <c r="A73" s="25"/>
      <c r="B73" s="25"/>
      <c r="C73" s="25" t="s">
        <v>22</v>
      </c>
      <c r="D73" s="25"/>
      <c r="E73" s="25"/>
      <c r="F73" s="29"/>
      <c r="G73" s="29"/>
      <c r="H73" s="27"/>
    </row>
    <row r="74" spans="1:8" s="6" customFormat="1" ht="13.5" customHeight="1" x14ac:dyDescent="0.25">
      <c r="A74" s="25"/>
      <c r="B74" s="25"/>
      <c r="C74" s="25" t="s">
        <v>41</v>
      </c>
      <c r="D74" s="25"/>
      <c r="E74" s="25"/>
      <c r="F74" s="28"/>
      <c r="G74" s="29" t="s">
        <v>24</v>
      </c>
      <c r="H74" s="27"/>
    </row>
    <row r="75" spans="1:8" s="6" customFormat="1" ht="9" customHeight="1" x14ac:dyDescent="0.25">
      <c r="A75" s="25"/>
      <c r="B75" s="25"/>
      <c r="C75" s="25"/>
      <c r="D75" s="25"/>
      <c r="E75" s="25"/>
      <c r="F75" s="28"/>
      <c r="G75" s="28"/>
      <c r="H75" s="27"/>
    </row>
    <row r="76" spans="1:8" s="6" customFormat="1" ht="13.5" customHeight="1" x14ac:dyDescent="0.25">
      <c r="A76" s="25" t="s">
        <v>25</v>
      </c>
      <c r="B76" s="25"/>
      <c r="C76" s="25"/>
      <c r="D76" s="25"/>
      <c r="E76" s="25"/>
      <c r="F76" s="28"/>
      <c r="G76" s="28"/>
      <c r="H76" s="27"/>
    </row>
    <row r="77" spans="1:8" s="6" customFormat="1" ht="13.5" customHeight="1" x14ac:dyDescent="0.25">
      <c r="A77" s="25"/>
      <c r="B77" s="25"/>
      <c r="C77" s="25" t="s">
        <v>42</v>
      </c>
      <c r="D77" s="25"/>
      <c r="E77" s="25"/>
      <c r="F77" s="28"/>
      <c r="G77" s="29" t="s">
        <v>26</v>
      </c>
      <c r="H77" s="27"/>
    </row>
    <row r="78" spans="1:8" s="6" customFormat="1" ht="9" customHeight="1" x14ac:dyDescent="0.25">
      <c r="A78" s="25"/>
      <c r="B78" s="25"/>
      <c r="C78" s="25"/>
      <c r="D78" s="25"/>
      <c r="E78" s="28"/>
      <c r="F78" s="28"/>
      <c r="G78" s="26"/>
      <c r="H78" s="27"/>
    </row>
    <row r="79" spans="1:8" s="6" customFormat="1" ht="13.5" customHeight="1" x14ac:dyDescent="0.25">
      <c r="A79" s="25" t="s">
        <v>27</v>
      </c>
      <c r="B79" s="25"/>
      <c r="C79" s="25"/>
      <c r="D79" s="25"/>
      <c r="E79" s="28"/>
      <c r="F79" s="28"/>
      <c r="G79" s="26"/>
      <c r="H79" s="27"/>
    </row>
    <row r="80" spans="1:8" s="6" customFormat="1" ht="37.5" customHeight="1" x14ac:dyDescent="0.25">
      <c r="A80" s="25"/>
      <c r="B80" s="25"/>
      <c r="C80" s="59" t="s">
        <v>28</v>
      </c>
      <c r="D80" s="59"/>
      <c r="E80" s="59"/>
      <c r="F80" s="59"/>
      <c r="G80" s="59"/>
      <c r="H80" s="59"/>
    </row>
    <row r="81" spans="1:8" s="6" customFormat="1" ht="9" customHeight="1" x14ac:dyDescent="0.25">
      <c r="A81" s="25"/>
      <c r="B81" s="25"/>
      <c r="C81" s="25"/>
      <c r="D81" s="25"/>
      <c r="E81" s="28"/>
      <c r="F81" s="28"/>
      <c r="G81" s="26"/>
      <c r="H81" s="27"/>
    </row>
    <row r="82" spans="1:8" s="6" customFormat="1" ht="13.5" customHeight="1" x14ac:dyDescent="0.25">
      <c r="A82" s="25" t="s">
        <v>30</v>
      </c>
      <c r="B82" s="25"/>
      <c r="C82" s="25"/>
      <c r="D82" s="25"/>
      <c r="E82" s="28"/>
      <c r="F82" s="28"/>
      <c r="G82" s="26"/>
      <c r="H82" s="27"/>
    </row>
    <row r="83" spans="1:8" s="6" customFormat="1" ht="28.5" customHeight="1" x14ac:dyDescent="0.25">
      <c r="A83" s="25"/>
      <c r="B83" s="25"/>
      <c r="C83" s="59" t="s">
        <v>29</v>
      </c>
      <c r="D83" s="58"/>
      <c r="E83" s="58"/>
      <c r="F83" s="58"/>
      <c r="G83" s="58"/>
      <c r="H83" s="58"/>
    </row>
    <row r="84" spans="1:8" s="6" customFormat="1" ht="9" customHeight="1" x14ac:dyDescent="0.25">
      <c r="A84" s="25"/>
      <c r="B84" s="25"/>
      <c r="C84" s="25"/>
      <c r="D84" s="25"/>
      <c r="E84" s="28"/>
      <c r="F84" s="28"/>
      <c r="G84" s="26"/>
      <c r="H84" s="27"/>
    </row>
    <row r="85" spans="1:8" s="6" customFormat="1" ht="13.5" customHeight="1" x14ac:dyDescent="0.25">
      <c r="A85" s="25" t="s">
        <v>31</v>
      </c>
      <c r="B85" s="25"/>
      <c r="C85" s="25"/>
      <c r="D85" s="25"/>
      <c r="E85" s="28"/>
      <c r="F85" s="28"/>
      <c r="G85" s="26"/>
      <c r="H85" s="27"/>
    </row>
    <row r="86" spans="1:8" s="6" customFormat="1" ht="36.75" customHeight="1" x14ac:dyDescent="0.25">
      <c r="A86" s="25"/>
      <c r="B86" s="25"/>
      <c r="C86" s="59" t="s">
        <v>43</v>
      </c>
      <c r="D86" s="58"/>
      <c r="E86" s="58"/>
      <c r="F86" s="58"/>
      <c r="G86" s="58"/>
      <c r="H86" s="58"/>
    </row>
    <row r="87" spans="1:8" s="6" customFormat="1" ht="9" customHeight="1" x14ac:dyDescent="0.25">
      <c r="A87" s="25"/>
      <c r="B87" s="25"/>
      <c r="C87" s="25"/>
      <c r="D87" s="25"/>
      <c r="E87" s="28"/>
      <c r="F87" s="28"/>
      <c r="G87" s="26"/>
      <c r="H87" s="27"/>
    </row>
    <row r="88" spans="1:8" s="6" customFormat="1" ht="13.5" customHeight="1" x14ac:dyDescent="0.25">
      <c r="A88" s="25" t="s">
        <v>32</v>
      </c>
      <c r="B88" s="25"/>
      <c r="C88" s="25"/>
      <c r="D88" s="25"/>
      <c r="E88" s="28"/>
      <c r="F88" s="28"/>
      <c r="G88" s="26"/>
      <c r="H88" s="27"/>
    </row>
    <row r="89" spans="1:8" s="6" customFormat="1" ht="72.75" customHeight="1" x14ac:dyDescent="0.25">
      <c r="A89" s="25"/>
      <c r="B89" s="25"/>
      <c r="C89" s="59" t="s">
        <v>33</v>
      </c>
      <c r="D89" s="58"/>
      <c r="E89" s="58"/>
      <c r="F89" s="58"/>
      <c r="G89" s="58"/>
      <c r="H89" s="58"/>
    </row>
    <row r="90" spans="1:8" s="6" customFormat="1" ht="9" customHeight="1" x14ac:dyDescent="0.25">
      <c r="A90" s="25"/>
      <c r="B90" s="25"/>
      <c r="C90" s="25"/>
      <c r="D90" s="25"/>
      <c r="E90" s="28"/>
      <c r="F90" s="28"/>
      <c r="G90" s="26"/>
      <c r="H90" s="27"/>
    </row>
    <row r="91" spans="1:8" s="6" customFormat="1" ht="13.5" customHeight="1" x14ac:dyDescent="0.25">
      <c r="A91" s="25" t="s">
        <v>34</v>
      </c>
      <c r="B91" s="25"/>
      <c r="C91" s="25"/>
      <c r="D91" s="25"/>
      <c r="E91" s="28"/>
      <c r="F91" s="28"/>
      <c r="G91" s="26"/>
      <c r="H91" s="27"/>
    </row>
    <row r="92" spans="1:8" s="6" customFormat="1" ht="13.5" customHeight="1" x14ac:dyDescent="0.25">
      <c r="A92" s="25"/>
      <c r="B92" s="25"/>
      <c r="C92" s="58" t="s">
        <v>36</v>
      </c>
      <c r="D92" s="58"/>
      <c r="E92" s="58"/>
      <c r="F92" s="58"/>
      <c r="G92" s="58"/>
      <c r="H92" s="58"/>
    </row>
    <row r="93" spans="1:8" s="6" customFormat="1" ht="9" customHeight="1" x14ac:dyDescent="0.25">
      <c r="A93" s="25"/>
      <c r="B93" s="25"/>
      <c r="C93" s="25"/>
      <c r="D93" s="25"/>
      <c r="E93" s="28"/>
      <c r="F93" s="28"/>
      <c r="G93" s="26"/>
      <c r="H93" s="27"/>
    </row>
    <row r="94" spans="1:8" s="6" customFormat="1" ht="13.5" customHeight="1" x14ac:dyDescent="0.25">
      <c r="A94" s="25" t="s">
        <v>35</v>
      </c>
      <c r="B94" s="25"/>
      <c r="C94" s="25"/>
      <c r="D94" s="25"/>
      <c r="E94" s="28"/>
      <c r="F94" s="28"/>
      <c r="G94" s="26"/>
      <c r="H94" s="27"/>
    </row>
    <row r="95" spans="1:8" s="6" customFormat="1" ht="28.5" customHeight="1" x14ac:dyDescent="0.25">
      <c r="A95" s="25"/>
      <c r="B95" s="25"/>
      <c r="C95" s="59" t="s">
        <v>44</v>
      </c>
      <c r="D95" s="59"/>
      <c r="E95" s="59"/>
      <c r="F95" s="59"/>
      <c r="G95" s="59"/>
      <c r="H95" s="59"/>
    </row>
    <row r="96" spans="1:8" s="6" customFormat="1" ht="9" customHeight="1" x14ac:dyDescent="0.25">
      <c r="A96" s="25"/>
      <c r="B96" s="25"/>
      <c r="C96" s="25"/>
      <c r="D96" s="25"/>
      <c r="E96" s="28"/>
      <c r="F96" s="28"/>
      <c r="G96" s="26"/>
      <c r="H96" s="28"/>
    </row>
    <row r="97" spans="1:8" s="6" customFormat="1" ht="24" customHeight="1" x14ac:dyDescent="0.25">
      <c r="A97" s="25"/>
      <c r="B97" s="25"/>
      <c r="C97" s="59" t="s">
        <v>37</v>
      </c>
      <c r="D97" s="59"/>
      <c r="E97" s="59"/>
      <c r="F97" s="59"/>
      <c r="G97" s="59"/>
      <c r="H97" s="59"/>
    </row>
    <row r="98" spans="1:8" s="6" customFormat="1" ht="13.5" customHeight="1" x14ac:dyDescent="0.25">
      <c r="A98" s="25"/>
      <c r="B98" s="25"/>
      <c r="C98" s="59" t="s">
        <v>38</v>
      </c>
      <c r="D98" s="59"/>
    </row>
    <row r="99" spans="1:8" s="6" customFormat="1" ht="18" customHeight="1" x14ac:dyDescent="0.25">
      <c r="E99" s="32"/>
      <c r="F99" s="32"/>
      <c r="G99" s="32"/>
      <c r="H99" s="32"/>
    </row>
    <row r="100" spans="1:8" s="6" customFormat="1" ht="18" customHeight="1" x14ac:dyDescent="0.25">
      <c r="E100" s="7"/>
      <c r="F100" s="7"/>
      <c r="G100" s="14"/>
      <c r="H100" s="7"/>
    </row>
    <row r="101" spans="1:8" s="6" customFormat="1" ht="18" customHeight="1" x14ac:dyDescent="0.25">
      <c r="E101" s="7"/>
      <c r="F101" s="7"/>
      <c r="G101" s="14"/>
      <c r="H101" s="7"/>
    </row>
    <row r="102" spans="1:8" s="6" customFormat="1" ht="18" customHeight="1" x14ac:dyDescent="0.25">
      <c r="E102" s="7"/>
      <c r="F102" s="7"/>
      <c r="G102" s="14"/>
      <c r="H102" s="7"/>
    </row>
    <row r="103" spans="1:8" s="6" customFormat="1" ht="18" customHeight="1" x14ac:dyDescent="0.25">
      <c r="G103" s="14"/>
    </row>
    <row r="104" spans="1:8" s="6" customFormat="1" ht="18" customHeight="1" x14ac:dyDescent="0.25">
      <c r="G104" s="14"/>
    </row>
    <row r="105" spans="1:8" s="6" customFormat="1" ht="18" customHeight="1" x14ac:dyDescent="0.25">
      <c r="G105" s="14"/>
    </row>
    <row r="106" spans="1:8" s="6" customFormat="1" ht="18" customHeight="1" x14ac:dyDescent="0.25">
      <c r="G106" s="14"/>
    </row>
    <row r="107" spans="1:8" s="6" customFormat="1" ht="18" customHeight="1" x14ac:dyDescent="0.25">
      <c r="G107" s="14"/>
    </row>
    <row r="108" spans="1:8" s="6" customFormat="1" ht="12" x14ac:dyDescent="0.25">
      <c r="G108" s="12"/>
    </row>
    <row r="109" spans="1:8" s="6" customFormat="1" ht="12" x14ac:dyDescent="0.25">
      <c r="G109" s="12"/>
    </row>
    <row r="110" spans="1:8" s="6" customFormat="1" ht="12" x14ac:dyDescent="0.25">
      <c r="G110" s="12"/>
    </row>
    <row r="111" spans="1:8" s="6" customFormat="1" ht="12" x14ac:dyDescent="0.25">
      <c r="G111" s="12"/>
    </row>
    <row r="112" spans="1:8" s="6" customFormat="1" ht="12" x14ac:dyDescent="0.25">
      <c r="G112" s="12"/>
    </row>
    <row r="113" spans="7:7" s="6" customFormat="1" ht="12" x14ac:dyDescent="0.25">
      <c r="G113" s="12"/>
    </row>
    <row r="114" spans="7:7" s="6" customFormat="1" ht="12" x14ac:dyDescent="0.25">
      <c r="G114" s="12"/>
    </row>
    <row r="115" spans="7:7" s="6" customFormat="1" ht="12" x14ac:dyDescent="0.25">
      <c r="G115" s="13"/>
    </row>
    <row r="116" spans="7:7" s="6" customFormat="1" ht="12" x14ac:dyDescent="0.25">
      <c r="G116" s="13"/>
    </row>
    <row r="117" spans="7:7" s="6" customFormat="1" ht="12" x14ac:dyDescent="0.25">
      <c r="G117" s="13"/>
    </row>
    <row r="118" spans="7:7" s="6" customFormat="1" ht="12" x14ac:dyDescent="0.25">
      <c r="G118" s="13"/>
    </row>
    <row r="119" spans="7:7" s="6" customFormat="1" ht="12" x14ac:dyDescent="0.25">
      <c r="G119" s="13"/>
    </row>
    <row r="120" spans="7:7" s="6" customFormat="1" ht="12" x14ac:dyDescent="0.25">
      <c r="G120" s="13"/>
    </row>
    <row r="121" spans="7:7" s="6" customFormat="1" ht="12" x14ac:dyDescent="0.25">
      <c r="G121" s="13"/>
    </row>
    <row r="122" spans="7:7" s="6" customFormat="1" ht="12" x14ac:dyDescent="0.25">
      <c r="G122" s="13"/>
    </row>
    <row r="123" spans="7:7" s="6" customFormat="1" ht="12" x14ac:dyDescent="0.25">
      <c r="G123" s="13"/>
    </row>
    <row r="124" spans="7:7" s="6" customFormat="1" ht="12" x14ac:dyDescent="0.25">
      <c r="G124" s="13"/>
    </row>
    <row r="125" spans="7:7" s="6" customFormat="1" ht="12" x14ac:dyDescent="0.25">
      <c r="G125" s="13"/>
    </row>
    <row r="126" spans="7:7" s="6" customFormat="1" ht="12" x14ac:dyDescent="0.25">
      <c r="G126" s="13"/>
    </row>
    <row r="127" spans="7:7" s="6" customFormat="1" ht="12" x14ac:dyDescent="0.25">
      <c r="G127" s="13"/>
    </row>
    <row r="128" spans="7:7" s="6" customFormat="1" ht="12" x14ac:dyDescent="0.25">
      <c r="G128" s="13"/>
    </row>
    <row r="129" spans="7:7" s="6" customFormat="1" ht="12" x14ac:dyDescent="0.25">
      <c r="G129" s="13"/>
    </row>
    <row r="130" spans="7:7" s="6" customFormat="1" ht="12" x14ac:dyDescent="0.25">
      <c r="G130" s="13"/>
    </row>
    <row r="131" spans="7:7" s="6" customFormat="1" ht="12" x14ac:dyDescent="0.25">
      <c r="G131" s="13"/>
    </row>
    <row r="132" spans="7:7" s="6" customFormat="1" ht="12" x14ac:dyDescent="0.25">
      <c r="G132" s="13"/>
    </row>
    <row r="133" spans="7:7" s="6" customFormat="1" ht="12" x14ac:dyDescent="0.25">
      <c r="G133" s="13"/>
    </row>
    <row r="134" spans="7:7" s="6" customFormat="1" ht="12" x14ac:dyDescent="0.25">
      <c r="G134" s="13"/>
    </row>
    <row r="135" spans="7:7" s="6" customFormat="1" ht="12" x14ac:dyDescent="0.25">
      <c r="G135" s="13"/>
    </row>
    <row r="136" spans="7:7" s="6" customFormat="1" ht="12" x14ac:dyDescent="0.25">
      <c r="G136" s="13"/>
    </row>
    <row r="137" spans="7:7" s="6" customFormat="1" ht="12" x14ac:dyDescent="0.25">
      <c r="G137" s="13"/>
    </row>
    <row r="138" spans="7:7" s="6" customFormat="1" ht="12" x14ac:dyDescent="0.25">
      <c r="G138" s="13"/>
    </row>
    <row r="139" spans="7:7" s="6" customFormat="1" ht="12" x14ac:dyDescent="0.25">
      <c r="G139" s="13"/>
    </row>
    <row r="140" spans="7:7" s="6" customFormat="1" ht="12" x14ac:dyDescent="0.25">
      <c r="G140" s="13"/>
    </row>
    <row r="141" spans="7:7" s="6" customFormat="1" ht="12" x14ac:dyDescent="0.25">
      <c r="G141" s="13"/>
    </row>
    <row r="142" spans="7:7" s="6" customFormat="1" ht="12" x14ac:dyDescent="0.25">
      <c r="G142" s="13"/>
    </row>
    <row r="143" spans="7:7" s="6" customFormat="1" ht="12" x14ac:dyDescent="0.25">
      <c r="G143" s="13"/>
    </row>
    <row r="144" spans="7:7" s="6" customFormat="1" ht="12" x14ac:dyDescent="0.25">
      <c r="G144" s="13"/>
    </row>
    <row r="145" spans="7:7" s="6" customFormat="1" ht="12" x14ac:dyDescent="0.25">
      <c r="G145" s="13"/>
    </row>
    <row r="146" spans="7:7" s="6" customFormat="1" ht="12" x14ac:dyDescent="0.25">
      <c r="G146" s="13"/>
    </row>
    <row r="147" spans="7:7" s="6" customFormat="1" ht="12" x14ac:dyDescent="0.25">
      <c r="G147" s="13"/>
    </row>
    <row r="148" spans="7:7" s="6" customFormat="1" ht="12" x14ac:dyDescent="0.25">
      <c r="G148" s="13"/>
    </row>
    <row r="149" spans="7:7" s="6" customFormat="1" ht="12" x14ac:dyDescent="0.25">
      <c r="G149" s="13"/>
    </row>
    <row r="150" spans="7:7" s="6" customFormat="1" ht="12" x14ac:dyDescent="0.25">
      <c r="G150" s="13"/>
    </row>
    <row r="151" spans="7:7" s="6" customFormat="1" ht="12" x14ac:dyDescent="0.25">
      <c r="G151" s="13"/>
    </row>
    <row r="152" spans="7:7" s="6" customFormat="1" ht="12" x14ac:dyDescent="0.25">
      <c r="G152" s="13"/>
    </row>
    <row r="153" spans="7:7" s="6" customFormat="1" ht="12" x14ac:dyDescent="0.25">
      <c r="G153" s="13"/>
    </row>
    <row r="154" spans="7:7" s="6" customFormat="1" ht="12" x14ac:dyDescent="0.25">
      <c r="G154" s="13"/>
    </row>
    <row r="155" spans="7:7" s="6" customFormat="1" ht="12" x14ac:dyDescent="0.25">
      <c r="G155" s="13"/>
    </row>
    <row r="156" spans="7:7" s="6" customFormat="1" ht="12" x14ac:dyDescent="0.25">
      <c r="G156" s="13"/>
    </row>
    <row r="157" spans="7:7" s="6" customFormat="1" ht="12" x14ac:dyDescent="0.25">
      <c r="G157" s="13"/>
    </row>
    <row r="158" spans="7:7" s="6" customFormat="1" ht="12" x14ac:dyDescent="0.25">
      <c r="G158" s="13"/>
    </row>
    <row r="159" spans="7:7" s="6" customFormat="1" ht="12" x14ac:dyDescent="0.25">
      <c r="G159" s="13"/>
    </row>
    <row r="160" spans="7:7" s="6" customFormat="1" ht="12" x14ac:dyDescent="0.25">
      <c r="G160" s="13"/>
    </row>
    <row r="161" spans="7:7" s="6" customFormat="1" ht="12" x14ac:dyDescent="0.25">
      <c r="G161" s="13"/>
    </row>
    <row r="162" spans="7:7" s="6" customFormat="1" ht="12" x14ac:dyDescent="0.25">
      <c r="G162" s="13"/>
    </row>
    <row r="163" spans="7:7" s="6" customFormat="1" ht="12" x14ac:dyDescent="0.25">
      <c r="G163" s="13"/>
    </row>
    <row r="164" spans="7:7" s="6" customFormat="1" ht="12" x14ac:dyDescent="0.25">
      <c r="G164" s="13"/>
    </row>
    <row r="165" spans="7:7" s="6" customFormat="1" ht="12" x14ac:dyDescent="0.25">
      <c r="G165" s="13"/>
    </row>
    <row r="166" spans="7:7" s="6" customFormat="1" ht="12" x14ac:dyDescent="0.25">
      <c r="G166" s="13"/>
    </row>
    <row r="167" spans="7:7" s="6" customFormat="1" ht="12" x14ac:dyDescent="0.25">
      <c r="G167" s="13"/>
    </row>
    <row r="168" spans="7:7" s="6" customFormat="1" ht="12" x14ac:dyDescent="0.25">
      <c r="G168" s="13"/>
    </row>
    <row r="169" spans="7:7" s="6" customFormat="1" ht="12" x14ac:dyDescent="0.25">
      <c r="G169" s="13"/>
    </row>
    <row r="170" spans="7:7" s="6" customFormat="1" ht="12" x14ac:dyDescent="0.25">
      <c r="G170" s="13"/>
    </row>
    <row r="171" spans="7:7" s="6" customFormat="1" ht="12" x14ac:dyDescent="0.25">
      <c r="G171" s="13"/>
    </row>
    <row r="172" spans="7:7" s="6" customFormat="1" ht="12" x14ac:dyDescent="0.25">
      <c r="G172" s="13"/>
    </row>
    <row r="173" spans="7:7" s="6" customFormat="1" ht="12" x14ac:dyDescent="0.25">
      <c r="G173" s="13"/>
    </row>
    <row r="174" spans="7:7" s="6" customFormat="1" ht="12" x14ac:dyDescent="0.25">
      <c r="G174" s="13"/>
    </row>
    <row r="175" spans="7:7" s="6" customFormat="1" ht="12" x14ac:dyDescent="0.25">
      <c r="G175" s="13"/>
    </row>
    <row r="176" spans="7:7" s="6" customFormat="1" ht="12" x14ac:dyDescent="0.25">
      <c r="G176" s="13"/>
    </row>
    <row r="177" spans="7:7" s="6" customFormat="1" ht="12" x14ac:dyDescent="0.25">
      <c r="G177" s="13"/>
    </row>
    <row r="178" spans="7:7" s="6" customFormat="1" ht="12" x14ac:dyDescent="0.25">
      <c r="G178" s="13"/>
    </row>
    <row r="179" spans="7:7" s="6" customFormat="1" ht="12" x14ac:dyDescent="0.25">
      <c r="G179" s="13"/>
    </row>
    <row r="180" spans="7:7" s="6" customFormat="1" ht="12" x14ac:dyDescent="0.25">
      <c r="G180" s="13"/>
    </row>
    <row r="181" spans="7:7" s="6" customFormat="1" ht="12" x14ac:dyDescent="0.25">
      <c r="G181" s="13"/>
    </row>
    <row r="182" spans="7:7" s="6" customFormat="1" ht="12" x14ac:dyDescent="0.25">
      <c r="G182" s="13"/>
    </row>
    <row r="183" spans="7:7" s="6" customFormat="1" ht="12" x14ac:dyDescent="0.25">
      <c r="G183" s="13"/>
    </row>
    <row r="184" spans="7:7" s="6" customFormat="1" ht="12" x14ac:dyDescent="0.25">
      <c r="G184" s="13"/>
    </row>
    <row r="185" spans="7:7" s="6" customFormat="1" ht="12" x14ac:dyDescent="0.25">
      <c r="G185" s="13"/>
    </row>
    <row r="186" spans="7:7" s="6" customFormat="1" ht="12" x14ac:dyDescent="0.25">
      <c r="G186" s="13"/>
    </row>
    <row r="187" spans="7:7" s="6" customFormat="1" ht="12" x14ac:dyDescent="0.25">
      <c r="G187" s="13"/>
    </row>
    <row r="188" spans="7:7" s="6" customFormat="1" ht="12" x14ac:dyDescent="0.25">
      <c r="G188" s="13"/>
    </row>
    <row r="189" spans="7:7" s="6" customFormat="1" ht="12" x14ac:dyDescent="0.25">
      <c r="G189" s="13"/>
    </row>
    <row r="190" spans="7:7" s="6" customFormat="1" ht="12" x14ac:dyDescent="0.25">
      <c r="G190" s="13"/>
    </row>
    <row r="191" spans="7:7" s="6" customFormat="1" ht="12" x14ac:dyDescent="0.25">
      <c r="G191" s="13"/>
    </row>
    <row r="192" spans="7:7" s="6" customFormat="1" ht="12" x14ac:dyDescent="0.25">
      <c r="G192" s="13"/>
    </row>
    <row r="193" spans="7:7" s="6" customFormat="1" ht="12" x14ac:dyDescent="0.25">
      <c r="G193" s="13"/>
    </row>
    <row r="194" spans="7:7" s="6" customFormat="1" ht="12" x14ac:dyDescent="0.25">
      <c r="G194" s="13"/>
    </row>
    <row r="195" spans="7:7" s="6" customFormat="1" ht="12" x14ac:dyDescent="0.25">
      <c r="G195" s="13"/>
    </row>
    <row r="196" spans="7:7" s="6" customFormat="1" ht="12" x14ac:dyDescent="0.25">
      <c r="G196" s="13"/>
    </row>
    <row r="197" spans="7:7" s="6" customFormat="1" ht="12" x14ac:dyDescent="0.25">
      <c r="G197" s="13"/>
    </row>
    <row r="198" spans="7:7" s="6" customFormat="1" ht="12" x14ac:dyDescent="0.25">
      <c r="G198" s="13"/>
    </row>
    <row r="199" spans="7:7" s="6" customFormat="1" ht="12" x14ac:dyDescent="0.25">
      <c r="G199" s="13"/>
    </row>
    <row r="200" spans="7:7" s="6" customFormat="1" ht="12" x14ac:dyDescent="0.25">
      <c r="G200" s="13"/>
    </row>
    <row r="201" spans="7:7" s="6" customFormat="1" ht="12" x14ac:dyDescent="0.25">
      <c r="G201" s="13"/>
    </row>
    <row r="202" spans="7:7" s="6" customFormat="1" ht="12" x14ac:dyDescent="0.25">
      <c r="G202" s="13"/>
    </row>
    <row r="203" spans="7:7" s="6" customFormat="1" ht="12" x14ac:dyDescent="0.25">
      <c r="G203" s="13"/>
    </row>
    <row r="204" spans="7:7" s="6" customFormat="1" ht="12" x14ac:dyDescent="0.25">
      <c r="G204" s="13"/>
    </row>
    <row r="205" spans="7:7" s="6" customFormat="1" ht="12" x14ac:dyDescent="0.25">
      <c r="G205" s="13"/>
    </row>
    <row r="206" spans="7:7" s="6" customFormat="1" ht="12" x14ac:dyDescent="0.25">
      <c r="G206" s="13"/>
    </row>
    <row r="207" spans="7:7" s="6" customFormat="1" ht="12" x14ac:dyDescent="0.25">
      <c r="G207" s="13"/>
    </row>
    <row r="208" spans="7:7" s="6" customFormat="1" ht="12" x14ac:dyDescent="0.25">
      <c r="G208" s="13"/>
    </row>
    <row r="209" spans="7:7" s="6" customFormat="1" ht="12" x14ac:dyDescent="0.25">
      <c r="G209" s="13"/>
    </row>
    <row r="210" spans="7:7" s="6" customFormat="1" ht="12" x14ac:dyDescent="0.25">
      <c r="G210" s="13"/>
    </row>
    <row r="211" spans="7:7" s="6" customFormat="1" ht="12" x14ac:dyDescent="0.25">
      <c r="G211" s="13"/>
    </row>
    <row r="212" spans="7:7" s="6" customFormat="1" ht="12" x14ac:dyDescent="0.25">
      <c r="G212" s="13"/>
    </row>
    <row r="213" spans="7:7" s="6" customFormat="1" ht="12" x14ac:dyDescent="0.25">
      <c r="G213" s="13"/>
    </row>
    <row r="214" spans="7:7" s="6" customFormat="1" ht="12" x14ac:dyDescent="0.25">
      <c r="G214" s="13"/>
    </row>
    <row r="215" spans="7:7" s="6" customFormat="1" ht="12" x14ac:dyDescent="0.25">
      <c r="G215" s="13"/>
    </row>
    <row r="216" spans="7:7" s="6" customFormat="1" ht="12" x14ac:dyDescent="0.25">
      <c r="G216" s="13"/>
    </row>
    <row r="217" spans="7:7" s="6" customFormat="1" ht="12" x14ac:dyDescent="0.25">
      <c r="G217" s="13"/>
    </row>
    <row r="218" spans="7:7" s="6" customFormat="1" ht="12" x14ac:dyDescent="0.25">
      <c r="G218" s="13"/>
    </row>
    <row r="219" spans="7:7" s="6" customFormat="1" ht="12" x14ac:dyDescent="0.25">
      <c r="G219" s="13"/>
    </row>
    <row r="220" spans="7:7" s="6" customFormat="1" ht="12" x14ac:dyDescent="0.25">
      <c r="G220" s="13"/>
    </row>
    <row r="221" spans="7:7" s="6" customFormat="1" ht="12" x14ac:dyDescent="0.25">
      <c r="G221" s="13"/>
    </row>
    <row r="222" spans="7:7" s="6" customFormat="1" ht="12" x14ac:dyDescent="0.25">
      <c r="G222" s="13"/>
    </row>
    <row r="223" spans="7:7" s="6" customFormat="1" ht="12" x14ac:dyDescent="0.25">
      <c r="G223" s="13"/>
    </row>
    <row r="224" spans="7:7" s="6" customFormat="1" ht="12" x14ac:dyDescent="0.25">
      <c r="G224" s="13"/>
    </row>
    <row r="225" spans="7:7" s="6" customFormat="1" ht="12" x14ac:dyDescent="0.25">
      <c r="G225" s="13"/>
    </row>
    <row r="226" spans="7:7" s="6" customFormat="1" ht="12" x14ac:dyDescent="0.25">
      <c r="G226" s="13"/>
    </row>
    <row r="227" spans="7:7" s="6" customFormat="1" ht="12" x14ac:dyDescent="0.25">
      <c r="G227" s="13"/>
    </row>
    <row r="228" spans="7:7" s="6" customFormat="1" ht="12" x14ac:dyDescent="0.25">
      <c r="G228" s="13"/>
    </row>
    <row r="229" spans="7:7" s="6" customFormat="1" ht="12" x14ac:dyDescent="0.25">
      <c r="G229" s="13"/>
    </row>
    <row r="230" spans="7:7" s="6" customFormat="1" ht="12" x14ac:dyDescent="0.25">
      <c r="G230" s="13"/>
    </row>
    <row r="231" spans="7:7" s="6" customFormat="1" ht="12" x14ac:dyDescent="0.25">
      <c r="G231" s="13"/>
    </row>
    <row r="232" spans="7:7" s="6" customFormat="1" ht="12" x14ac:dyDescent="0.25"/>
    <row r="233" spans="7:7" s="6" customFormat="1" ht="12" x14ac:dyDescent="0.25"/>
    <row r="234" spans="7:7" s="6" customFormat="1" ht="12" x14ac:dyDescent="0.25"/>
    <row r="235" spans="7:7" s="6" customFormat="1" ht="12" x14ac:dyDescent="0.25"/>
    <row r="236" spans="7:7" s="6" customFormat="1" ht="12" x14ac:dyDescent="0.25"/>
    <row r="237" spans="7:7" s="6" customFormat="1" ht="12" x14ac:dyDescent="0.25"/>
    <row r="238" spans="7:7" s="6" customFormat="1" ht="12" x14ac:dyDescent="0.25"/>
    <row r="239" spans="7:7" s="6" customFormat="1" ht="12" x14ac:dyDescent="0.25"/>
    <row r="240" spans="7:7" s="6" customFormat="1" ht="12" x14ac:dyDescent="0.25"/>
    <row r="241" s="6" customFormat="1" ht="12" x14ac:dyDescent="0.25"/>
  </sheetData>
  <mergeCells count="18">
    <mergeCell ref="C98:D98"/>
    <mergeCell ref="E19:F19"/>
    <mergeCell ref="E23:F23"/>
    <mergeCell ref="E24:F24"/>
    <mergeCell ref="E31:F31"/>
    <mergeCell ref="C80:H80"/>
    <mergeCell ref="C83:H83"/>
    <mergeCell ref="C86:H86"/>
    <mergeCell ref="C89:H89"/>
    <mergeCell ref="C92:H92"/>
    <mergeCell ref="C95:H95"/>
    <mergeCell ref="C97:H97"/>
    <mergeCell ref="E18:F18"/>
    <mergeCell ref="E12:F12"/>
    <mergeCell ref="E14:F14"/>
    <mergeCell ref="E15:F15"/>
    <mergeCell ref="E16:F16"/>
    <mergeCell ref="E17:F17"/>
  </mergeCells>
  <pageMargins left="0.25" right="0.25" top="0.75" bottom="0.75" header="0.3" footer="0.3"/>
  <pageSetup paperSize="9" orientation="portrait" horizontalDpi="360" verticalDpi="360" r:id="rId1"/>
  <headerFooter differentFirst="1">
    <oddFooter>&amp;R&amp;"Gisha,Gras"&amp;P &amp;"Gisha,Normal"/ &amp;N</oddFooter>
    <firstFooter xml:space="preserve">&amp;R&amp;G
</firstFooter>
  </headerFooter>
  <rowBreaks count="1" manualBreakCount="1">
    <brk id="60"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525AD-6102-4A73-9193-B29CC07CCA43}">
  <dimension ref="A1:O240"/>
  <sheetViews>
    <sheetView zoomScale="115" zoomScaleNormal="115" workbookViewId="0">
      <selection activeCell="C65" sqref="C65"/>
    </sheetView>
  </sheetViews>
  <sheetFormatPr baseColWidth="10" defaultRowHeight="15" x14ac:dyDescent="0.25"/>
  <cols>
    <col min="1" max="1" width="3.140625" style="2" customWidth="1"/>
    <col min="2" max="3" width="2.42578125" style="2" customWidth="1"/>
    <col min="4" max="4" width="52.28515625" style="2" customWidth="1"/>
    <col min="5" max="5" width="5.42578125" style="2" customWidth="1"/>
    <col min="6" max="6" width="7.42578125" style="2" customWidth="1"/>
    <col min="7" max="7" width="8.5703125" style="2" customWidth="1"/>
    <col min="8" max="8" width="10.28515625" style="2" customWidth="1"/>
    <col min="9" max="10" width="13.42578125" style="2" customWidth="1"/>
    <col min="11" max="16384" width="11.42578125" style="2"/>
  </cols>
  <sheetData>
    <row r="1" spans="2:6" ht="31.5" customHeight="1" x14ac:dyDescent="0.25"/>
    <row r="8" spans="2:6" ht="30.75" x14ac:dyDescent="0.25">
      <c r="B8" s="1" t="s">
        <v>57</v>
      </c>
      <c r="E8" s="46" t="s">
        <v>127</v>
      </c>
    </row>
    <row r="9" spans="2:6" ht="24" customHeight="1" x14ac:dyDescent="0.25">
      <c r="B9" s="9" t="s">
        <v>58</v>
      </c>
    </row>
    <row r="10" spans="2:6" ht="24" customHeight="1" x14ac:dyDescent="0.25">
      <c r="B10" s="2" t="s">
        <v>59</v>
      </c>
    </row>
    <row r="11" spans="2:6" ht="24" customHeight="1" x14ac:dyDescent="0.25"/>
    <row r="12" spans="2:6" ht="24" customHeight="1" thickBot="1" x14ac:dyDescent="0.3">
      <c r="B12" s="3" t="s">
        <v>0</v>
      </c>
      <c r="C12" s="4"/>
      <c r="D12" s="3" t="s">
        <v>2</v>
      </c>
      <c r="E12" s="54" t="s">
        <v>1</v>
      </c>
      <c r="F12" s="54"/>
    </row>
    <row r="13" spans="2:6" ht="24" customHeight="1" x14ac:dyDescent="0.25">
      <c r="B13" s="6">
        <v>1</v>
      </c>
      <c r="C13" s="6"/>
      <c r="D13" s="6" t="str">
        <f>C37</f>
        <v>DÉMOLITION / MAÇONNERIE</v>
      </c>
      <c r="E13" s="11"/>
      <c r="F13" s="11">
        <f>H41</f>
        <v>750</v>
      </c>
    </row>
    <row r="14" spans="2:6" ht="24" customHeight="1" x14ac:dyDescent="0.25">
      <c r="B14" s="6">
        <v>2</v>
      </c>
      <c r="C14" s="6"/>
      <c r="D14" s="6" t="str">
        <f>C42</f>
        <v>RECONSTRUCTION</v>
      </c>
      <c r="E14" s="55">
        <f>H48</f>
        <v>2652.7200000000003</v>
      </c>
      <c r="F14" s="56"/>
    </row>
    <row r="15" spans="2:6" ht="24" customHeight="1" x14ac:dyDescent="0.25">
      <c r="B15" s="15"/>
      <c r="C15" s="15"/>
      <c r="D15" s="15"/>
      <c r="E15" s="57"/>
      <c r="F15" s="57"/>
    </row>
    <row r="16" spans="2:6" s="6" customFormat="1" ht="18.75" customHeight="1" x14ac:dyDescent="0.25">
      <c r="D16" s="7" t="s">
        <v>12</v>
      </c>
      <c r="E16" s="55">
        <f>SUM(E13:F15)</f>
        <v>3402.7200000000003</v>
      </c>
      <c r="F16" s="55"/>
    </row>
    <row r="17" spans="1:6" s="6" customFormat="1" ht="18.75" customHeight="1" x14ac:dyDescent="0.25">
      <c r="D17" s="7" t="s">
        <v>11</v>
      </c>
      <c r="E17" s="55">
        <f>E16*0.1</f>
        <v>340.27200000000005</v>
      </c>
      <c r="F17" s="55"/>
    </row>
    <row r="18" spans="1:6" s="6" customFormat="1" ht="18.75" customHeight="1" x14ac:dyDescent="0.25">
      <c r="D18" s="7" t="s">
        <v>13</v>
      </c>
      <c r="E18" s="60">
        <f>SUM(E16:F17)</f>
        <v>3742.9920000000002</v>
      </c>
      <c r="F18" s="60"/>
    </row>
    <row r="19" spans="1:6" s="6" customFormat="1" ht="24" customHeight="1" x14ac:dyDescent="0.25">
      <c r="D19" s="47" t="s">
        <v>134</v>
      </c>
      <c r="E19" s="56"/>
      <c r="F19" s="56"/>
    </row>
    <row r="20" spans="1:6" s="6" customFormat="1" ht="24" customHeight="1" x14ac:dyDescent="0.25">
      <c r="A20" s="6" t="s">
        <v>62</v>
      </c>
      <c r="B20" s="6" t="s">
        <v>98</v>
      </c>
      <c r="D20" s="47"/>
      <c r="E20" s="7"/>
      <c r="F20" s="7"/>
    </row>
    <row r="21" spans="1:6" s="6" customFormat="1" ht="24" customHeight="1" x14ac:dyDescent="0.25">
      <c r="A21" s="6" t="s">
        <v>64</v>
      </c>
      <c r="B21" s="6" t="s">
        <v>100</v>
      </c>
      <c r="D21" s="47"/>
      <c r="E21" s="7"/>
      <c r="F21" s="7"/>
    </row>
    <row r="22" spans="1:6" s="6" customFormat="1" ht="24" customHeight="1" x14ac:dyDescent="0.25">
      <c r="B22" s="6" t="s">
        <v>128</v>
      </c>
      <c r="D22" s="47"/>
      <c r="E22" s="7"/>
      <c r="F22" s="7"/>
    </row>
    <row r="23" spans="1:6" s="6" customFormat="1" ht="24" customHeight="1" x14ac:dyDescent="0.25">
      <c r="E23" s="56"/>
      <c r="F23" s="56"/>
    </row>
    <row r="24" spans="1:6" s="6" customFormat="1" ht="24" customHeight="1" x14ac:dyDescent="0.25">
      <c r="E24" s="56"/>
      <c r="F24" s="56"/>
    </row>
    <row r="25" spans="1:6" s="6" customFormat="1" ht="24" customHeight="1" x14ac:dyDescent="0.25">
      <c r="E25" s="7"/>
      <c r="F25" s="7"/>
    </row>
    <row r="26" spans="1:6" s="6" customFormat="1" ht="24" customHeight="1" x14ac:dyDescent="0.25">
      <c r="E26" s="7"/>
      <c r="F26" s="7"/>
    </row>
    <row r="27" spans="1:6" s="6" customFormat="1" ht="24" customHeight="1" x14ac:dyDescent="0.25">
      <c r="E27" s="7"/>
      <c r="F27" s="7"/>
    </row>
    <row r="28" spans="1:6" s="6" customFormat="1" ht="24" customHeight="1" x14ac:dyDescent="0.25">
      <c r="E28" s="7"/>
      <c r="F28" s="7"/>
    </row>
    <row r="29" spans="1:6" s="6" customFormat="1" ht="24" customHeight="1" x14ac:dyDescent="0.25">
      <c r="E29" s="7"/>
      <c r="F29" s="7"/>
    </row>
    <row r="30" spans="1:6" s="6" customFormat="1" ht="24" customHeight="1" x14ac:dyDescent="0.25">
      <c r="E30" s="7"/>
      <c r="F30" s="7"/>
    </row>
    <row r="31" spans="1:6" s="6" customFormat="1" ht="24" customHeight="1" x14ac:dyDescent="0.25">
      <c r="E31" s="56"/>
      <c r="F31" s="56"/>
    </row>
    <row r="32" spans="1:6" s="6" customFormat="1" ht="24" customHeight="1" x14ac:dyDescent="0.25">
      <c r="E32" s="7"/>
      <c r="F32" s="7"/>
    </row>
    <row r="33" spans="1:15" s="6" customFormat="1" ht="24" customHeight="1" x14ac:dyDescent="0.25"/>
    <row r="34" spans="1:15" s="6" customFormat="1" ht="24" customHeight="1" x14ac:dyDescent="0.25">
      <c r="M34" s="45"/>
      <c r="O34" s="45"/>
    </row>
    <row r="35" spans="1:15" ht="24" customHeight="1" x14ac:dyDescent="0.25">
      <c r="A35" s="33"/>
      <c r="B35" s="33"/>
      <c r="C35" s="33"/>
      <c r="D35" s="33"/>
      <c r="E35" s="33"/>
      <c r="F35" s="33"/>
      <c r="G35" s="33"/>
      <c r="H35" s="33"/>
      <c r="O35" s="45"/>
    </row>
    <row r="36" spans="1:15" ht="24" customHeight="1" thickBot="1" x14ac:dyDescent="0.3">
      <c r="A36" s="34" t="s">
        <v>0</v>
      </c>
      <c r="B36" s="35"/>
      <c r="C36" s="36"/>
      <c r="D36" s="35" t="s">
        <v>2</v>
      </c>
      <c r="E36" s="37" t="s">
        <v>6</v>
      </c>
      <c r="F36" s="37" t="s">
        <v>5</v>
      </c>
      <c r="G36" s="37" t="s">
        <v>7</v>
      </c>
      <c r="H36" s="37" t="s">
        <v>8</v>
      </c>
      <c r="O36" s="45"/>
    </row>
    <row r="37" spans="1:15" s="6" customFormat="1" ht="24" customHeight="1" x14ac:dyDescent="0.25">
      <c r="A37" s="5">
        <v>1</v>
      </c>
      <c r="B37" s="5"/>
      <c r="C37" s="5" t="s">
        <v>3</v>
      </c>
      <c r="D37" s="5"/>
      <c r="E37" s="7"/>
      <c r="F37" s="7"/>
      <c r="G37" s="14"/>
      <c r="H37" s="7"/>
      <c r="O37" s="45"/>
    </row>
    <row r="38" spans="1:15" s="6" customFormat="1" ht="24" customHeight="1" x14ac:dyDescent="0.25">
      <c r="B38" s="7" t="s">
        <v>66</v>
      </c>
      <c r="D38" s="6" t="s">
        <v>129</v>
      </c>
      <c r="E38" s="10" t="s">
        <v>67</v>
      </c>
      <c r="F38" s="10">
        <v>6</v>
      </c>
      <c r="G38" s="14">
        <f>Feuil3!E2</f>
        <v>50</v>
      </c>
      <c r="H38" s="11">
        <f>G38*F38</f>
        <v>300</v>
      </c>
    </row>
    <row r="39" spans="1:15" s="6" customFormat="1" ht="30" customHeight="1" x14ac:dyDescent="0.25">
      <c r="B39" s="7"/>
      <c r="C39" s="7"/>
      <c r="D39" s="8" t="s">
        <v>81</v>
      </c>
      <c r="E39" s="10" t="s">
        <v>45</v>
      </c>
      <c r="F39" s="12">
        <v>1</v>
      </c>
      <c r="G39" s="14">
        <v>450</v>
      </c>
      <c r="H39" s="11">
        <f>G39*F39</f>
        <v>450</v>
      </c>
    </row>
    <row r="40" spans="1:15" s="6" customFormat="1" ht="24" customHeight="1" x14ac:dyDescent="0.25">
      <c r="A40" s="15"/>
      <c r="B40" s="44"/>
      <c r="C40" s="15"/>
      <c r="D40" s="15"/>
      <c r="E40" s="16"/>
      <c r="F40" s="10"/>
      <c r="G40" s="17"/>
      <c r="H40" s="18"/>
    </row>
    <row r="41" spans="1:15" s="6" customFormat="1" ht="24" customHeight="1" x14ac:dyDescent="0.25">
      <c r="A41" s="19"/>
      <c r="B41" s="19"/>
      <c r="C41" s="19"/>
      <c r="D41" s="19"/>
      <c r="E41" s="23" t="s">
        <v>9</v>
      </c>
      <c r="F41" s="20"/>
      <c r="G41" s="21"/>
      <c r="H41" s="22">
        <f>SUM(H38:H40)</f>
        <v>750</v>
      </c>
    </row>
    <row r="42" spans="1:15" s="6" customFormat="1" ht="24" customHeight="1" x14ac:dyDescent="0.25">
      <c r="A42" s="5">
        <v>2</v>
      </c>
      <c r="B42" s="24"/>
      <c r="C42" s="5" t="s">
        <v>70</v>
      </c>
      <c r="D42" s="5"/>
      <c r="E42" s="10"/>
      <c r="F42" s="10"/>
      <c r="G42" s="14"/>
      <c r="H42" s="11"/>
    </row>
    <row r="43" spans="1:15" s="6" customFormat="1" ht="36" customHeight="1" x14ac:dyDescent="0.25">
      <c r="B43" s="7" t="s">
        <v>72</v>
      </c>
      <c r="D43" s="8" t="s">
        <v>99</v>
      </c>
      <c r="E43" s="10" t="s">
        <v>67</v>
      </c>
      <c r="F43" s="10">
        <v>5.5</v>
      </c>
      <c r="G43" s="14">
        <f>Feuil3!E4</f>
        <v>132</v>
      </c>
      <c r="H43" s="11">
        <f>G43*F43</f>
        <v>726</v>
      </c>
    </row>
    <row r="44" spans="1:15" s="6" customFormat="1" ht="36" customHeight="1" x14ac:dyDescent="0.25">
      <c r="B44" s="7" t="s">
        <v>72</v>
      </c>
      <c r="D44" s="8" t="s">
        <v>73</v>
      </c>
      <c r="E44" s="10" t="s">
        <v>45</v>
      </c>
      <c r="F44" s="10">
        <v>1</v>
      </c>
      <c r="G44" s="14">
        <v>400</v>
      </c>
      <c r="H44" s="11">
        <f>G44*F44</f>
        <v>400</v>
      </c>
    </row>
    <row r="45" spans="1:15" s="6" customFormat="1" ht="36" customHeight="1" x14ac:dyDescent="0.25">
      <c r="B45" s="7" t="s">
        <v>121</v>
      </c>
      <c r="D45" s="8" t="s">
        <v>107</v>
      </c>
      <c r="E45" s="10" t="s">
        <v>75</v>
      </c>
      <c r="F45" s="10">
        <v>2</v>
      </c>
      <c r="G45" s="14">
        <f>Feuil3!E25</f>
        <v>489.36</v>
      </c>
      <c r="H45" s="11">
        <f>G45*F45</f>
        <v>978.72</v>
      </c>
    </row>
    <row r="46" spans="1:15" s="6" customFormat="1" ht="36" customHeight="1" x14ac:dyDescent="0.25">
      <c r="B46" s="7" t="s">
        <v>72</v>
      </c>
      <c r="D46" s="8" t="s">
        <v>78</v>
      </c>
      <c r="E46" s="10" t="s">
        <v>45</v>
      </c>
      <c r="F46" s="10">
        <v>1</v>
      </c>
      <c r="G46" s="14">
        <v>350</v>
      </c>
      <c r="H46" s="11">
        <f t="shared" ref="H46" si="0">G46*F46</f>
        <v>350</v>
      </c>
    </row>
    <row r="47" spans="1:15" s="6" customFormat="1" ht="36" customHeight="1" x14ac:dyDescent="0.25">
      <c r="B47" s="7" t="s">
        <v>72</v>
      </c>
      <c r="D47" s="8" t="s">
        <v>74</v>
      </c>
      <c r="E47" s="10" t="s">
        <v>4</v>
      </c>
      <c r="F47" s="10">
        <f>2*F43</f>
        <v>11</v>
      </c>
      <c r="G47" s="14">
        <f>Feuil3!E12</f>
        <v>18</v>
      </c>
      <c r="H47" s="11">
        <f>G47*F47</f>
        <v>198</v>
      </c>
    </row>
    <row r="48" spans="1:15" s="6" customFormat="1" ht="24" customHeight="1" x14ac:dyDescent="0.25">
      <c r="A48" s="19"/>
      <c r="B48" s="19"/>
      <c r="C48" s="19"/>
      <c r="D48" s="19"/>
      <c r="E48" s="23" t="s">
        <v>10</v>
      </c>
      <c r="F48" s="20"/>
      <c r="G48" s="21"/>
      <c r="H48" s="22">
        <f>SUM(H43:H47)</f>
        <v>2652.7200000000003</v>
      </c>
      <c r="J48" s="7"/>
    </row>
    <row r="49" spans="1:10" s="6" customFormat="1" ht="24" customHeight="1" x14ac:dyDescent="0.25">
      <c r="B49" s="7"/>
      <c r="E49" s="10"/>
      <c r="F49" s="10"/>
      <c r="G49" s="14"/>
      <c r="H49" s="11"/>
    </row>
    <row r="50" spans="1:10" s="6" customFormat="1" ht="24" customHeight="1" x14ac:dyDescent="0.25">
      <c r="B50" s="7"/>
      <c r="E50" s="10"/>
      <c r="F50" s="10"/>
      <c r="G50" s="14"/>
      <c r="H50" s="11"/>
    </row>
    <row r="51" spans="1:10" s="6" customFormat="1" ht="24" customHeight="1" x14ac:dyDescent="0.25">
      <c r="B51" s="7"/>
      <c r="E51" s="10"/>
      <c r="F51" s="10"/>
      <c r="G51" s="14"/>
      <c r="H51" s="11"/>
    </row>
    <row r="52" spans="1:10" s="6" customFormat="1" ht="24" customHeight="1" x14ac:dyDescent="0.25">
      <c r="B52" s="7"/>
      <c r="E52" s="10"/>
      <c r="F52" s="10"/>
      <c r="G52" s="14"/>
      <c r="H52" s="11"/>
    </row>
    <row r="53" spans="1:10" s="6" customFormat="1" ht="24" customHeight="1" x14ac:dyDescent="0.25">
      <c r="B53" s="7"/>
      <c r="E53" s="10"/>
      <c r="F53" s="10"/>
      <c r="G53" s="14"/>
      <c r="H53" s="11"/>
    </row>
    <row r="54" spans="1:10" s="6" customFormat="1" ht="24" customHeight="1" x14ac:dyDescent="0.25">
      <c r="B54" s="7"/>
      <c r="E54" s="10"/>
      <c r="F54" s="10"/>
      <c r="G54" s="14"/>
      <c r="H54" s="11"/>
    </row>
    <row r="55" spans="1:10" s="6" customFormat="1" ht="24" customHeight="1" x14ac:dyDescent="0.25">
      <c r="B55" s="7"/>
      <c r="E55" s="10"/>
      <c r="F55" s="10"/>
      <c r="G55" s="14"/>
      <c r="H55" s="11"/>
    </row>
    <row r="56" spans="1:10" s="6" customFormat="1" ht="24" customHeight="1" x14ac:dyDescent="0.25">
      <c r="B56" s="7"/>
      <c r="E56" s="10"/>
      <c r="F56" s="10"/>
      <c r="G56" s="14"/>
      <c r="H56" s="11"/>
      <c r="I56" s="8"/>
      <c r="J56" s="7"/>
    </row>
    <row r="57" spans="1:10" s="6" customFormat="1" ht="24" customHeight="1" x14ac:dyDescent="0.25">
      <c r="B57" s="7"/>
      <c r="E57" s="10"/>
      <c r="F57" s="10"/>
      <c r="G57" s="14"/>
      <c r="H57" s="11"/>
    </row>
    <row r="58" spans="1:10" s="6" customFormat="1" ht="24" customHeight="1" x14ac:dyDescent="0.25">
      <c r="B58" s="7"/>
      <c r="E58" s="10"/>
      <c r="F58" s="10"/>
      <c r="G58" s="14"/>
      <c r="H58" s="11"/>
    </row>
    <row r="59" spans="1:10" s="6" customFormat="1" ht="24" customHeight="1" x14ac:dyDescent="0.25">
      <c r="B59" s="7"/>
      <c r="E59" s="10"/>
      <c r="F59" s="10"/>
      <c r="G59" s="14"/>
      <c r="H59" s="11"/>
      <c r="J59" s="5"/>
    </row>
    <row r="60" spans="1:10" s="6" customFormat="1" ht="24" customHeight="1" x14ac:dyDescent="0.25">
      <c r="A60" s="38" t="s">
        <v>14</v>
      </c>
      <c r="B60" s="39"/>
      <c r="C60" s="40"/>
      <c r="D60" s="40"/>
      <c r="E60" s="41"/>
      <c r="F60" s="41"/>
      <c r="G60" s="42"/>
      <c r="H60" s="43"/>
    </row>
    <row r="61" spans="1:10" s="6" customFormat="1" ht="9" customHeight="1" x14ac:dyDescent="0.25">
      <c r="A61" s="25"/>
      <c r="B61" s="25"/>
      <c r="C61" s="25"/>
      <c r="D61" s="25"/>
      <c r="E61" s="25"/>
      <c r="F61" s="25"/>
      <c r="G61" s="26"/>
      <c r="H61" s="27"/>
    </row>
    <row r="62" spans="1:10" s="6" customFormat="1" ht="13.5" customHeight="1" x14ac:dyDescent="0.25">
      <c r="A62" s="25" t="s">
        <v>15</v>
      </c>
      <c r="B62" s="28"/>
      <c r="C62" s="25"/>
      <c r="D62" s="25"/>
      <c r="E62" s="29"/>
      <c r="F62" s="29"/>
      <c r="G62" s="26"/>
      <c r="H62" s="27"/>
    </row>
    <row r="63" spans="1:10" s="6" customFormat="1" ht="13.5" customHeight="1" x14ac:dyDescent="0.25">
      <c r="A63" s="25"/>
      <c r="B63" s="28"/>
      <c r="C63" s="25" t="s">
        <v>39</v>
      </c>
      <c r="D63" s="25"/>
      <c r="E63" s="25"/>
      <c r="F63" s="29"/>
      <c r="G63" s="29" t="s">
        <v>135</v>
      </c>
      <c r="H63" s="27"/>
    </row>
    <row r="64" spans="1:10" s="6" customFormat="1" ht="13.5" customHeight="1" x14ac:dyDescent="0.25">
      <c r="A64" s="25"/>
      <c r="B64" s="28"/>
      <c r="C64" s="25" t="s">
        <v>16</v>
      </c>
      <c r="D64" s="25"/>
      <c r="E64" s="29"/>
      <c r="F64" s="29"/>
      <c r="G64" s="26"/>
      <c r="H64" s="27"/>
    </row>
    <row r="65" spans="1:8" s="6" customFormat="1" ht="13.5" customHeight="1" x14ac:dyDescent="0.25">
      <c r="A65" s="25"/>
      <c r="B65" s="28"/>
      <c r="C65" s="25" t="s">
        <v>40</v>
      </c>
      <c r="D65" s="25"/>
      <c r="E65" s="25"/>
      <c r="F65" s="29"/>
      <c r="G65" s="29" t="s">
        <v>18</v>
      </c>
      <c r="H65" s="27"/>
    </row>
    <row r="66" spans="1:8" s="6" customFormat="1" ht="13.5" customHeight="1" x14ac:dyDescent="0.2">
      <c r="A66" s="25"/>
      <c r="B66" s="28"/>
      <c r="C66" s="25" t="s">
        <v>19</v>
      </c>
      <c r="D66" s="30"/>
      <c r="E66" s="29"/>
      <c r="F66" s="29"/>
      <c r="G66" s="26"/>
      <c r="H66" s="27"/>
    </row>
    <row r="67" spans="1:8" s="6" customFormat="1" ht="9" customHeight="1" x14ac:dyDescent="0.25">
      <c r="A67" s="25"/>
      <c r="B67" s="28"/>
      <c r="C67" s="25"/>
      <c r="D67" s="25"/>
      <c r="E67" s="29"/>
      <c r="F67" s="29"/>
      <c r="G67" s="26"/>
      <c r="H67" s="27"/>
    </row>
    <row r="68" spans="1:8" s="6" customFormat="1" ht="13.5" customHeight="1" x14ac:dyDescent="0.25">
      <c r="A68" s="25" t="s">
        <v>20</v>
      </c>
      <c r="B68" s="25"/>
      <c r="C68" s="25"/>
      <c r="D68" s="25"/>
      <c r="E68" s="29"/>
      <c r="F68" s="29"/>
      <c r="G68" s="26"/>
      <c r="H68" s="27"/>
    </row>
    <row r="69" spans="1:8" s="6" customFormat="1" ht="13.5" customHeight="1" x14ac:dyDescent="0.25">
      <c r="A69" s="25"/>
      <c r="B69" s="25"/>
      <c r="C69" s="25" t="s">
        <v>21</v>
      </c>
      <c r="D69" s="25"/>
      <c r="E69" s="29"/>
      <c r="F69" s="29"/>
      <c r="G69" s="26"/>
      <c r="H69" s="27"/>
    </row>
    <row r="70" spans="1:8" s="6" customFormat="1" ht="13.5" customHeight="1" x14ac:dyDescent="0.25">
      <c r="A70" s="25"/>
      <c r="B70" s="25"/>
      <c r="C70" s="25" t="s">
        <v>137</v>
      </c>
      <c r="D70" s="25"/>
      <c r="E70" s="25"/>
      <c r="F70" s="29"/>
      <c r="G70" s="31">
        <v>0.4</v>
      </c>
      <c r="H70" s="27"/>
    </row>
    <row r="71" spans="1:8" s="6" customFormat="1" ht="13.5" customHeight="1" x14ac:dyDescent="0.25">
      <c r="A71" s="25"/>
      <c r="B71" s="25"/>
      <c r="C71" s="25" t="s">
        <v>23</v>
      </c>
      <c r="D71" s="25"/>
      <c r="E71" s="25"/>
      <c r="F71" s="29"/>
      <c r="G71" s="29"/>
      <c r="H71" s="27"/>
    </row>
    <row r="72" spans="1:8" s="6" customFormat="1" ht="13.5" customHeight="1" x14ac:dyDescent="0.25">
      <c r="A72" s="25"/>
      <c r="B72" s="25"/>
      <c r="C72" s="25" t="s">
        <v>22</v>
      </c>
      <c r="D72" s="25"/>
      <c r="E72" s="25"/>
      <c r="F72" s="29"/>
      <c r="G72" s="29"/>
      <c r="H72" s="27"/>
    </row>
    <row r="73" spans="1:8" s="6" customFormat="1" ht="13.5" customHeight="1" x14ac:dyDescent="0.25">
      <c r="A73" s="25"/>
      <c r="B73" s="25"/>
      <c r="C73" s="25" t="s">
        <v>41</v>
      </c>
      <c r="D73" s="25"/>
      <c r="E73" s="25"/>
      <c r="F73" s="28"/>
      <c r="G73" s="29" t="s">
        <v>24</v>
      </c>
      <c r="H73" s="27"/>
    </row>
    <row r="74" spans="1:8" s="6" customFormat="1" ht="9" customHeight="1" x14ac:dyDescent="0.25">
      <c r="A74" s="25"/>
      <c r="B74" s="25"/>
      <c r="C74" s="25"/>
      <c r="D74" s="25"/>
      <c r="E74" s="25"/>
      <c r="F74" s="28"/>
      <c r="G74" s="28"/>
      <c r="H74" s="27"/>
    </row>
    <row r="75" spans="1:8" s="6" customFormat="1" ht="13.5" customHeight="1" x14ac:dyDescent="0.25">
      <c r="A75" s="25" t="s">
        <v>25</v>
      </c>
      <c r="B75" s="25"/>
      <c r="C75" s="25"/>
      <c r="D75" s="25"/>
      <c r="E75" s="25"/>
      <c r="F75" s="28"/>
      <c r="G75" s="28"/>
      <c r="H75" s="27"/>
    </row>
    <row r="76" spans="1:8" s="6" customFormat="1" ht="13.5" customHeight="1" x14ac:dyDescent="0.25">
      <c r="A76" s="25"/>
      <c r="B76" s="25"/>
      <c r="C76" s="25" t="s">
        <v>42</v>
      </c>
      <c r="D76" s="25"/>
      <c r="E76" s="25"/>
      <c r="F76" s="28"/>
      <c r="G76" s="29" t="s">
        <v>26</v>
      </c>
      <c r="H76" s="27"/>
    </row>
    <row r="77" spans="1:8" s="6" customFormat="1" ht="9" customHeight="1" x14ac:dyDescent="0.25">
      <c r="A77" s="25"/>
      <c r="B77" s="25"/>
      <c r="C77" s="25"/>
      <c r="D77" s="25"/>
      <c r="E77" s="28"/>
      <c r="F77" s="28"/>
      <c r="G77" s="26"/>
      <c r="H77" s="27"/>
    </row>
    <row r="78" spans="1:8" s="6" customFormat="1" ht="13.5" customHeight="1" x14ac:dyDescent="0.25">
      <c r="A78" s="25" t="s">
        <v>27</v>
      </c>
      <c r="B78" s="25"/>
      <c r="C78" s="25"/>
      <c r="D78" s="25"/>
      <c r="E78" s="28"/>
      <c r="F78" s="28"/>
      <c r="G78" s="26"/>
      <c r="H78" s="27"/>
    </row>
    <row r="79" spans="1:8" s="6" customFormat="1" ht="37.5" customHeight="1" x14ac:dyDescent="0.25">
      <c r="A79" s="25"/>
      <c r="B79" s="25"/>
      <c r="C79" s="59" t="s">
        <v>28</v>
      </c>
      <c r="D79" s="59"/>
      <c r="E79" s="59"/>
      <c r="F79" s="59"/>
      <c r="G79" s="59"/>
      <c r="H79" s="59"/>
    </row>
    <row r="80" spans="1:8" s="6" customFormat="1" ht="9" customHeight="1" x14ac:dyDescent="0.25">
      <c r="A80" s="25"/>
      <c r="B80" s="25"/>
      <c r="C80" s="25"/>
      <c r="D80" s="25"/>
      <c r="E80" s="28"/>
      <c r="F80" s="28"/>
      <c r="G80" s="26"/>
      <c r="H80" s="27"/>
    </row>
    <row r="81" spans="1:8" s="6" customFormat="1" ht="13.5" customHeight="1" x14ac:dyDescent="0.25">
      <c r="A81" s="25" t="s">
        <v>30</v>
      </c>
      <c r="B81" s="25"/>
      <c r="C81" s="25"/>
      <c r="D81" s="25"/>
      <c r="E81" s="28"/>
      <c r="F81" s="28"/>
      <c r="G81" s="26"/>
      <c r="H81" s="27"/>
    </row>
    <row r="82" spans="1:8" s="6" customFormat="1" ht="28.5" customHeight="1" x14ac:dyDescent="0.25">
      <c r="A82" s="25"/>
      <c r="B82" s="25"/>
      <c r="C82" s="59" t="s">
        <v>29</v>
      </c>
      <c r="D82" s="58"/>
      <c r="E82" s="58"/>
      <c r="F82" s="58"/>
      <c r="G82" s="58"/>
      <c r="H82" s="58"/>
    </row>
    <row r="83" spans="1:8" s="6" customFormat="1" ht="9" customHeight="1" x14ac:dyDescent="0.25">
      <c r="A83" s="25"/>
      <c r="B83" s="25"/>
      <c r="C83" s="25"/>
      <c r="D83" s="25"/>
      <c r="E83" s="28"/>
      <c r="F83" s="28"/>
      <c r="G83" s="26"/>
      <c r="H83" s="27"/>
    </row>
    <row r="84" spans="1:8" s="6" customFormat="1" ht="13.5" customHeight="1" x14ac:dyDescent="0.25">
      <c r="A84" s="25" t="s">
        <v>31</v>
      </c>
      <c r="B84" s="25"/>
      <c r="C84" s="25"/>
      <c r="D84" s="25"/>
      <c r="E84" s="28"/>
      <c r="F84" s="28"/>
      <c r="G84" s="26"/>
      <c r="H84" s="27"/>
    </row>
    <row r="85" spans="1:8" s="6" customFormat="1" ht="36.75" customHeight="1" x14ac:dyDescent="0.25">
      <c r="A85" s="25"/>
      <c r="B85" s="25"/>
      <c r="C85" s="59" t="s">
        <v>43</v>
      </c>
      <c r="D85" s="58"/>
      <c r="E85" s="58"/>
      <c r="F85" s="58"/>
      <c r="G85" s="58"/>
      <c r="H85" s="58"/>
    </row>
    <row r="86" spans="1:8" s="6" customFormat="1" ht="9" customHeight="1" x14ac:dyDescent="0.25">
      <c r="A86" s="25"/>
      <c r="B86" s="25"/>
      <c r="C86" s="25"/>
      <c r="D86" s="25"/>
      <c r="E86" s="28"/>
      <c r="F86" s="28"/>
      <c r="G86" s="26"/>
      <c r="H86" s="27"/>
    </row>
    <row r="87" spans="1:8" s="6" customFormat="1" ht="13.5" customHeight="1" x14ac:dyDescent="0.25">
      <c r="A87" s="25" t="s">
        <v>32</v>
      </c>
      <c r="B87" s="25"/>
      <c r="C87" s="25"/>
      <c r="D87" s="25"/>
      <c r="E87" s="28"/>
      <c r="F87" s="28"/>
      <c r="G87" s="26"/>
      <c r="H87" s="27"/>
    </row>
    <row r="88" spans="1:8" s="6" customFormat="1" ht="72.75" customHeight="1" x14ac:dyDescent="0.25">
      <c r="A88" s="25"/>
      <c r="B88" s="25"/>
      <c r="C88" s="59" t="s">
        <v>33</v>
      </c>
      <c r="D88" s="58"/>
      <c r="E88" s="58"/>
      <c r="F88" s="58"/>
      <c r="G88" s="58"/>
      <c r="H88" s="58"/>
    </row>
    <row r="89" spans="1:8" s="6" customFormat="1" ht="9" customHeight="1" x14ac:dyDescent="0.25">
      <c r="A89" s="25"/>
      <c r="B89" s="25"/>
      <c r="C89" s="25"/>
      <c r="D89" s="25"/>
      <c r="E89" s="28"/>
      <c r="F89" s="28"/>
      <c r="G89" s="26"/>
      <c r="H89" s="27"/>
    </row>
    <row r="90" spans="1:8" s="6" customFormat="1" ht="13.5" customHeight="1" x14ac:dyDescent="0.25">
      <c r="A90" s="25" t="s">
        <v>34</v>
      </c>
      <c r="B90" s="25"/>
      <c r="C90" s="25"/>
      <c r="D90" s="25"/>
      <c r="E90" s="28"/>
      <c r="F90" s="28"/>
      <c r="G90" s="26"/>
      <c r="H90" s="27"/>
    </row>
    <row r="91" spans="1:8" s="6" customFormat="1" ht="13.5" customHeight="1" x14ac:dyDescent="0.25">
      <c r="A91" s="25"/>
      <c r="B91" s="25"/>
      <c r="C91" s="58" t="s">
        <v>36</v>
      </c>
      <c r="D91" s="58"/>
      <c r="E91" s="58"/>
      <c r="F91" s="58"/>
      <c r="G91" s="58"/>
      <c r="H91" s="58"/>
    </row>
    <row r="92" spans="1:8" s="6" customFormat="1" ht="9" customHeight="1" x14ac:dyDescent="0.25">
      <c r="A92" s="25"/>
      <c r="B92" s="25"/>
      <c r="C92" s="25"/>
      <c r="D92" s="25"/>
      <c r="E92" s="28"/>
      <c r="F92" s="28"/>
      <c r="G92" s="26"/>
      <c r="H92" s="27"/>
    </row>
    <row r="93" spans="1:8" s="6" customFormat="1" ht="13.5" customHeight="1" x14ac:dyDescent="0.25">
      <c r="A93" s="25" t="s">
        <v>35</v>
      </c>
      <c r="B93" s="25"/>
      <c r="C93" s="25"/>
      <c r="D93" s="25"/>
      <c r="E93" s="28"/>
      <c r="F93" s="28"/>
      <c r="G93" s="26"/>
      <c r="H93" s="27"/>
    </row>
    <row r="94" spans="1:8" s="6" customFormat="1" ht="28.5" customHeight="1" x14ac:dyDescent="0.25">
      <c r="A94" s="25"/>
      <c r="B94" s="25"/>
      <c r="C94" s="59" t="s">
        <v>44</v>
      </c>
      <c r="D94" s="59"/>
      <c r="E94" s="59"/>
      <c r="F94" s="59"/>
      <c r="G94" s="59"/>
      <c r="H94" s="59"/>
    </row>
    <row r="95" spans="1:8" s="6" customFormat="1" ht="9" customHeight="1" x14ac:dyDescent="0.25">
      <c r="A95" s="25"/>
      <c r="B95" s="25"/>
      <c r="C95" s="25"/>
      <c r="D95" s="25"/>
      <c r="E95" s="28"/>
      <c r="F95" s="28"/>
      <c r="G95" s="26"/>
      <c r="H95" s="28"/>
    </row>
    <row r="96" spans="1:8" s="6" customFormat="1" ht="24" customHeight="1" x14ac:dyDescent="0.25">
      <c r="A96" s="25"/>
      <c r="B96" s="25"/>
      <c r="C96" s="59" t="s">
        <v>37</v>
      </c>
      <c r="D96" s="59"/>
      <c r="E96" s="59"/>
      <c r="F96" s="59"/>
      <c r="G96" s="59"/>
      <c r="H96" s="59"/>
    </row>
    <row r="97" spans="1:8" s="6" customFormat="1" ht="13.5" customHeight="1" x14ac:dyDescent="0.25">
      <c r="A97" s="25"/>
      <c r="B97" s="25"/>
      <c r="C97" s="59" t="s">
        <v>38</v>
      </c>
      <c r="D97" s="59"/>
    </row>
    <row r="98" spans="1:8" s="6" customFormat="1" ht="18" customHeight="1" x14ac:dyDescent="0.25">
      <c r="E98" s="32"/>
      <c r="F98" s="32"/>
      <c r="G98" s="32"/>
      <c r="H98" s="32"/>
    </row>
    <row r="99" spans="1:8" s="6" customFormat="1" ht="18" customHeight="1" x14ac:dyDescent="0.25">
      <c r="E99" s="7"/>
      <c r="F99" s="7"/>
      <c r="G99" s="14"/>
      <c r="H99" s="7"/>
    </row>
    <row r="100" spans="1:8" s="6" customFormat="1" ht="18" customHeight="1" x14ac:dyDescent="0.25">
      <c r="E100" s="7"/>
      <c r="F100" s="7"/>
      <c r="G100" s="14"/>
      <c r="H100" s="7"/>
    </row>
    <row r="101" spans="1:8" s="6" customFormat="1" ht="18" customHeight="1" x14ac:dyDescent="0.25">
      <c r="E101" s="7"/>
      <c r="F101" s="7"/>
      <c r="G101" s="14"/>
      <c r="H101" s="7"/>
    </row>
    <row r="102" spans="1:8" s="6" customFormat="1" ht="18" customHeight="1" x14ac:dyDescent="0.25">
      <c r="G102" s="14"/>
    </row>
    <row r="103" spans="1:8" s="6" customFormat="1" ht="18" customHeight="1" x14ac:dyDescent="0.25">
      <c r="G103" s="14"/>
    </row>
    <row r="104" spans="1:8" s="6" customFormat="1" ht="18" customHeight="1" x14ac:dyDescent="0.25">
      <c r="G104" s="14"/>
    </row>
    <row r="105" spans="1:8" s="6" customFormat="1" ht="18" customHeight="1" x14ac:dyDescent="0.25">
      <c r="G105" s="14"/>
    </row>
    <row r="106" spans="1:8" s="6" customFormat="1" ht="18" customHeight="1" x14ac:dyDescent="0.25">
      <c r="G106" s="14"/>
    </row>
    <row r="107" spans="1:8" s="6" customFormat="1" ht="12" x14ac:dyDescent="0.25">
      <c r="G107" s="12"/>
    </row>
    <row r="108" spans="1:8" s="6" customFormat="1" ht="12" x14ac:dyDescent="0.25">
      <c r="G108" s="12"/>
    </row>
    <row r="109" spans="1:8" s="6" customFormat="1" ht="12" x14ac:dyDescent="0.25">
      <c r="G109" s="12"/>
    </row>
    <row r="110" spans="1:8" s="6" customFormat="1" ht="12" x14ac:dyDescent="0.25">
      <c r="G110" s="12"/>
    </row>
    <row r="111" spans="1:8" s="6" customFormat="1" ht="12" x14ac:dyDescent="0.25">
      <c r="G111" s="12"/>
    </row>
    <row r="112" spans="1:8" s="6" customFormat="1" ht="12" x14ac:dyDescent="0.25">
      <c r="G112" s="12"/>
    </row>
    <row r="113" spans="7:7" s="6" customFormat="1" ht="12" x14ac:dyDescent="0.25">
      <c r="G113" s="12"/>
    </row>
    <row r="114" spans="7:7" s="6" customFormat="1" ht="12" x14ac:dyDescent="0.25">
      <c r="G114" s="13"/>
    </row>
    <row r="115" spans="7:7" s="6" customFormat="1" ht="12" x14ac:dyDescent="0.25">
      <c r="G115" s="13"/>
    </row>
    <row r="116" spans="7:7" s="6" customFormat="1" ht="12" x14ac:dyDescent="0.25">
      <c r="G116" s="13"/>
    </row>
    <row r="117" spans="7:7" s="6" customFormat="1" ht="12" x14ac:dyDescent="0.25">
      <c r="G117" s="13"/>
    </row>
    <row r="118" spans="7:7" s="6" customFormat="1" ht="12" x14ac:dyDescent="0.25">
      <c r="G118" s="13"/>
    </row>
    <row r="119" spans="7:7" s="6" customFormat="1" ht="12" x14ac:dyDescent="0.25">
      <c r="G119" s="13"/>
    </row>
    <row r="120" spans="7:7" s="6" customFormat="1" ht="12" x14ac:dyDescent="0.25">
      <c r="G120" s="13"/>
    </row>
    <row r="121" spans="7:7" s="6" customFormat="1" ht="12" x14ac:dyDescent="0.25">
      <c r="G121" s="13"/>
    </row>
    <row r="122" spans="7:7" s="6" customFormat="1" ht="12" x14ac:dyDescent="0.25">
      <c r="G122" s="13"/>
    </row>
    <row r="123" spans="7:7" s="6" customFormat="1" ht="12" x14ac:dyDescent="0.25">
      <c r="G123" s="13"/>
    </row>
    <row r="124" spans="7:7" s="6" customFormat="1" ht="12" x14ac:dyDescent="0.25">
      <c r="G124" s="13"/>
    </row>
    <row r="125" spans="7:7" s="6" customFormat="1" ht="12" x14ac:dyDescent="0.25">
      <c r="G125" s="13"/>
    </row>
    <row r="126" spans="7:7" s="6" customFormat="1" ht="12" x14ac:dyDescent="0.25">
      <c r="G126" s="13"/>
    </row>
    <row r="127" spans="7:7" s="6" customFormat="1" ht="12" x14ac:dyDescent="0.25">
      <c r="G127" s="13"/>
    </row>
    <row r="128" spans="7:7" s="6" customFormat="1" ht="12" x14ac:dyDescent="0.25">
      <c r="G128" s="13"/>
    </row>
    <row r="129" spans="7:7" s="6" customFormat="1" ht="12" x14ac:dyDescent="0.25">
      <c r="G129" s="13"/>
    </row>
    <row r="130" spans="7:7" s="6" customFormat="1" ht="12" x14ac:dyDescent="0.25">
      <c r="G130" s="13"/>
    </row>
    <row r="131" spans="7:7" s="6" customFormat="1" ht="12" x14ac:dyDescent="0.25">
      <c r="G131" s="13"/>
    </row>
    <row r="132" spans="7:7" s="6" customFormat="1" ht="12" x14ac:dyDescent="0.25">
      <c r="G132" s="13"/>
    </row>
    <row r="133" spans="7:7" s="6" customFormat="1" ht="12" x14ac:dyDescent="0.25">
      <c r="G133" s="13"/>
    </row>
    <row r="134" spans="7:7" s="6" customFormat="1" ht="12" x14ac:dyDescent="0.25">
      <c r="G134" s="13"/>
    </row>
    <row r="135" spans="7:7" s="6" customFormat="1" ht="12" x14ac:dyDescent="0.25">
      <c r="G135" s="13"/>
    </row>
    <row r="136" spans="7:7" s="6" customFormat="1" ht="12" x14ac:dyDescent="0.25">
      <c r="G136" s="13"/>
    </row>
    <row r="137" spans="7:7" s="6" customFormat="1" ht="12" x14ac:dyDescent="0.25">
      <c r="G137" s="13"/>
    </row>
    <row r="138" spans="7:7" s="6" customFormat="1" ht="12" x14ac:dyDescent="0.25">
      <c r="G138" s="13"/>
    </row>
    <row r="139" spans="7:7" s="6" customFormat="1" ht="12" x14ac:dyDescent="0.25">
      <c r="G139" s="13"/>
    </row>
    <row r="140" spans="7:7" s="6" customFormat="1" ht="12" x14ac:dyDescent="0.25">
      <c r="G140" s="13"/>
    </row>
    <row r="141" spans="7:7" s="6" customFormat="1" ht="12" x14ac:dyDescent="0.25">
      <c r="G141" s="13"/>
    </row>
    <row r="142" spans="7:7" s="6" customFormat="1" ht="12" x14ac:dyDescent="0.25">
      <c r="G142" s="13"/>
    </row>
    <row r="143" spans="7:7" s="6" customFormat="1" ht="12" x14ac:dyDescent="0.25">
      <c r="G143" s="13"/>
    </row>
    <row r="144" spans="7:7" s="6" customFormat="1" ht="12" x14ac:dyDescent="0.25">
      <c r="G144" s="13"/>
    </row>
    <row r="145" spans="7:7" s="6" customFormat="1" ht="12" x14ac:dyDescent="0.25">
      <c r="G145" s="13"/>
    </row>
    <row r="146" spans="7:7" s="6" customFormat="1" ht="12" x14ac:dyDescent="0.25">
      <c r="G146" s="13"/>
    </row>
    <row r="147" spans="7:7" s="6" customFormat="1" ht="12" x14ac:dyDescent="0.25">
      <c r="G147" s="13"/>
    </row>
    <row r="148" spans="7:7" s="6" customFormat="1" ht="12" x14ac:dyDescent="0.25">
      <c r="G148" s="13"/>
    </row>
    <row r="149" spans="7:7" s="6" customFormat="1" ht="12" x14ac:dyDescent="0.25">
      <c r="G149" s="13"/>
    </row>
    <row r="150" spans="7:7" s="6" customFormat="1" ht="12" x14ac:dyDescent="0.25">
      <c r="G150" s="13"/>
    </row>
    <row r="151" spans="7:7" s="6" customFormat="1" ht="12" x14ac:dyDescent="0.25">
      <c r="G151" s="13"/>
    </row>
    <row r="152" spans="7:7" s="6" customFormat="1" ht="12" x14ac:dyDescent="0.25">
      <c r="G152" s="13"/>
    </row>
    <row r="153" spans="7:7" s="6" customFormat="1" ht="12" x14ac:dyDescent="0.25">
      <c r="G153" s="13"/>
    </row>
    <row r="154" spans="7:7" s="6" customFormat="1" ht="12" x14ac:dyDescent="0.25">
      <c r="G154" s="13"/>
    </row>
    <row r="155" spans="7:7" s="6" customFormat="1" ht="12" x14ac:dyDescent="0.25">
      <c r="G155" s="13"/>
    </row>
    <row r="156" spans="7:7" s="6" customFormat="1" ht="12" x14ac:dyDescent="0.25">
      <c r="G156" s="13"/>
    </row>
    <row r="157" spans="7:7" s="6" customFormat="1" ht="12" x14ac:dyDescent="0.25">
      <c r="G157" s="13"/>
    </row>
    <row r="158" spans="7:7" s="6" customFormat="1" ht="12" x14ac:dyDescent="0.25">
      <c r="G158" s="13"/>
    </row>
    <row r="159" spans="7:7" s="6" customFormat="1" ht="12" x14ac:dyDescent="0.25">
      <c r="G159" s="13"/>
    </row>
    <row r="160" spans="7:7" s="6" customFormat="1" ht="12" x14ac:dyDescent="0.25">
      <c r="G160" s="13"/>
    </row>
    <row r="161" spans="7:7" s="6" customFormat="1" ht="12" x14ac:dyDescent="0.25">
      <c r="G161" s="13"/>
    </row>
    <row r="162" spans="7:7" s="6" customFormat="1" ht="12" x14ac:dyDescent="0.25">
      <c r="G162" s="13"/>
    </row>
    <row r="163" spans="7:7" s="6" customFormat="1" ht="12" x14ac:dyDescent="0.25">
      <c r="G163" s="13"/>
    </row>
    <row r="164" spans="7:7" s="6" customFormat="1" ht="12" x14ac:dyDescent="0.25">
      <c r="G164" s="13"/>
    </row>
    <row r="165" spans="7:7" s="6" customFormat="1" ht="12" x14ac:dyDescent="0.25">
      <c r="G165" s="13"/>
    </row>
    <row r="166" spans="7:7" s="6" customFormat="1" ht="12" x14ac:dyDescent="0.25">
      <c r="G166" s="13"/>
    </row>
    <row r="167" spans="7:7" s="6" customFormat="1" ht="12" x14ac:dyDescent="0.25">
      <c r="G167" s="13"/>
    </row>
    <row r="168" spans="7:7" s="6" customFormat="1" ht="12" x14ac:dyDescent="0.25">
      <c r="G168" s="13"/>
    </row>
    <row r="169" spans="7:7" s="6" customFormat="1" ht="12" x14ac:dyDescent="0.25">
      <c r="G169" s="13"/>
    </row>
    <row r="170" spans="7:7" s="6" customFormat="1" ht="12" x14ac:dyDescent="0.25">
      <c r="G170" s="13"/>
    </row>
    <row r="171" spans="7:7" s="6" customFormat="1" ht="12" x14ac:dyDescent="0.25">
      <c r="G171" s="13"/>
    </row>
    <row r="172" spans="7:7" s="6" customFormat="1" ht="12" x14ac:dyDescent="0.25">
      <c r="G172" s="13"/>
    </row>
    <row r="173" spans="7:7" s="6" customFormat="1" ht="12" x14ac:dyDescent="0.25">
      <c r="G173" s="13"/>
    </row>
    <row r="174" spans="7:7" s="6" customFormat="1" ht="12" x14ac:dyDescent="0.25">
      <c r="G174" s="13"/>
    </row>
    <row r="175" spans="7:7" s="6" customFormat="1" ht="12" x14ac:dyDescent="0.25">
      <c r="G175" s="13"/>
    </row>
    <row r="176" spans="7:7" s="6" customFormat="1" ht="12" x14ac:dyDescent="0.25">
      <c r="G176" s="13"/>
    </row>
    <row r="177" spans="7:7" s="6" customFormat="1" ht="12" x14ac:dyDescent="0.25">
      <c r="G177" s="13"/>
    </row>
    <row r="178" spans="7:7" s="6" customFormat="1" ht="12" x14ac:dyDescent="0.25">
      <c r="G178" s="13"/>
    </row>
    <row r="179" spans="7:7" s="6" customFormat="1" ht="12" x14ac:dyDescent="0.25">
      <c r="G179" s="13"/>
    </row>
    <row r="180" spans="7:7" s="6" customFormat="1" ht="12" x14ac:dyDescent="0.25">
      <c r="G180" s="13"/>
    </row>
    <row r="181" spans="7:7" s="6" customFormat="1" ht="12" x14ac:dyDescent="0.25">
      <c r="G181" s="13"/>
    </row>
    <row r="182" spans="7:7" s="6" customFormat="1" ht="12" x14ac:dyDescent="0.25">
      <c r="G182" s="13"/>
    </row>
    <row r="183" spans="7:7" s="6" customFormat="1" ht="12" x14ac:dyDescent="0.25">
      <c r="G183" s="13"/>
    </row>
    <row r="184" spans="7:7" s="6" customFormat="1" ht="12" x14ac:dyDescent="0.25">
      <c r="G184" s="13"/>
    </row>
    <row r="185" spans="7:7" s="6" customFormat="1" ht="12" x14ac:dyDescent="0.25">
      <c r="G185" s="13"/>
    </row>
    <row r="186" spans="7:7" s="6" customFormat="1" ht="12" x14ac:dyDescent="0.25">
      <c r="G186" s="13"/>
    </row>
    <row r="187" spans="7:7" s="6" customFormat="1" ht="12" x14ac:dyDescent="0.25">
      <c r="G187" s="13"/>
    </row>
    <row r="188" spans="7:7" s="6" customFormat="1" ht="12" x14ac:dyDescent="0.25">
      <c r="G188" s="13"/>
    </row>
    <row r="189" spans="7:7" s="6" customFormat="1" ht="12" x14ac:dyDescent="0.25">
      <c r="G189" s="13"/>
    </row>
    <row r="190" spans="7:7" s="6" customFormat="1" ht="12" x14ac:dyDescent="0.25">
      <c r="G190" s="13"/>
    </row>
    <row r="191" spans="7:7" s="6" customFormat="1" ht="12" x14ac:dyDescent="0.25">
      <c r="G191" s="13"/>
    </row>
    <row r="192" spans="7:7" s="6" customFormat="1" ht="12" x14ac:dyDescent="0.25">
      <c r="G192" s="13"/>
    </row>
    <row r="193" spans="7:7" s="6" customFormat="1" ht="12" x14ac:dyDescent="0.25">
      <c r="G193" s="13"/>
    </row>
    <row r="194" spans="7:7" s="6" customFormat="1" ht="12" x14ac:dyDescent="0.25">
      <c r="G194" s="13"/>
    </row>
    <row r="195" spans="7:7" s="6" customFormat="1" ht="12" x14ac:dyDescent="0.25">
      <c r="G195" s="13"/>
    </row>
    <row r="196" spans="7:7" s="6" customFormat="1" ht="12" x14ac:dyDescent="0.25">
      <c r="G196" s="13"/>
    </row>
    <row r="197" spans="7:7" s="6" customFormat="1" ht="12" x14ac:dyDescent="0.25">
      <c r="G197" s="13"/>
    </row>
    <row r="198" spans="7:7" s="6" customFormat="1" ht="12" x14ac:dyDescent="0.25">
      <c r="G198" s="13"/>
    </row>
    <row r="199" spans="7:7" s="6" customFormat="1" ht="12" x14ac:dyDescent="0.25">
      <c r="G199" s="13"/>
    </row>
    <row r="200" spans="7:7" s="6" customFormat="1" ht="12" x14ac:dyDescent="0.25">
      <c r="G200" s="13"/>
    </row>
    <row r="201" spans="7:7" s="6" customFormat="1" ht="12" x14ac:dyDescent="0.25">
      <c r="G201" s="13"/>
    </row>
    <row r="202" spans="7:7" s="6" customFormat="1" ht="12" x14ac:dyDescent="0.25">
      <c r="G202" s="13"/>
    </row>
    <row r="203" spans="7:7" s="6" customFormat="1" ht="12" x14ac:dyDescent="0.25">
      <c r="G203" s="13"/>
    </row>
    <row r="204" spans="7:7" s="6" customFormat="1" ht="12" x14ac:dyDescent="0.25">
      <c r="G204" s="13"/>
    </row>
    <row r="205" spans="7:7" s="6" customFormat="1" ht="12" x14ac:dyDescent="0.25">
      <c r="G205" s="13"/>
    </row>
    <row r="206" spans="7:7" s="6" customFormat="1" ht="12" x14ac:dyDescent="0.25">
      <c r="G206" s="13"/>
    </row>
    <row r="207" spans="7:7" s="6" customFormat="1" ht="12" x14ac:dyDescent="0.25">
      <c r="G207" s="13"/>
    </row>
    <row r="208" spans="7:7" s="6" customFormat="1" ht="12" x14ac:dyDescent="0.25">
      <c r="G208" s="13"/>
    </row>
    <row r="209" spans="7:7" s="6" customFormat="1" ht="12" x14ac:dyDescent="0.25">
      <c r="G209" s="13"/>
    </row>
    <row r="210" spans="7:7" s="6" customFormat="1" ht="12" x14ac:dyDescent="0.25">
      <c r="G210" s="13"/>
    </row>
    <row r="211" spans="7:7" s="6" customFormat="1" ht="12" x14ac:dyDescent="0.25">
      <c r="G211" s="13"/>
    </row>
    <row r="212" spans="7:7" s="6" customFormat="1" ht="12" x14ac:dyDescent="0.25">
      <c r="G212" s="13"/>
    </row>
    <row r="213" spans="7:7" s="6" customFormat="1" ht="12" x14ac:dyDescent="0.25">
      <c r="G213" s="13"/>
    </row>
    <row r="214" spans="7:7" s="6" customFormat="1" ht="12" x14ac:dyDescent="0.25">
      <c r="G214" s="13"/>
    </row>
    <row r="215" spans="7:7" s="6" customFormat="1" ht="12" x14ac:dyDescent="0.25">
      <c r="G215" s="13"/>
    </row>
    <row r="216" spans="7:7" s="6" customFormat="1" ht="12" x14ac:dyDescent="0.25">
      <c r="G216" s="13"/>
    </row>
    <row r="217" spans="7:7" s="6" customFormat="1" ht="12" x14ac:dyDescent="0.25">
      <c r="G217" s="13"/>
    </row>
    <row r="218" spans="7:7" s="6" customFormat="1" ht="12" x14ac:dyDescent="0.25">
      <c r="G218" s="13"/>
    </row>
    <row r="219" spans="7:7" s="6" customFormat="1" ht="12" x14ac:dyDescent="0.25">
      <c r="G219" s="13"/>
    </row>
    <row r="220" spans="7:7" s="6" customFormat="1" ht="12" x14ac:dyDescent="0.25">
      <c r="G220" s="13"/>
    </row>
    <row r="221" spans="7:7" s="6" customFormat="1" ht="12" x14ac:dyDescent="0.25">
      <c r="G221" s="13"/>
    </row>
    <row r="222" spans="7:7" s="6" customFormat="1" ht="12" x14ac:dyDescent="0.25">
      <c r="G222" s="13"/>
    </row>
    <row r="223" spans="7:7" s="6" customFormat="1" ht="12" x14ac:dyDescent="0.25">
      <c r="G223" s="13"/>
    </row>
    <row r="224" spans="7:7" s="6" customFormat="1" ht="12" x14ac:dyDescent="0.25">
      <c r="G224" s="13"/>
    </row>
    <row r="225" spans="7:7" s="6" customFormat="1" ht="12" x14ac:dyDescent="0.25">
      <c r="G225" s="13"/>
    </row>
    <row r="226" spans="7:7" s="6" customFormat="1" ht="12" x14ac:dyDescent="0.25">
      <c r="G226" s="13"/>
    </row>
    <row r="227" spans="7:7" s="6" customFormat="1" ht="12" x14ac:dyDescent="0.25">
      <c r="G227" s="13"/>
    </row>
    <row r="228" spans="7:7" s="6" customFormat="1" ht="12" x14ac:dyDescent="0.25">
      <c r="G228" s="13"/>
    </row>
    <row r="229" spans="7:7" s="6" customFormat="1" ht="12" x14ac:dyDescent="0.25">
      <c r="G229" s="13"/>
    </row>
    <row r="230" spans="7:7" s="6" customFormat="1" ht="12" x14ac:dyDescent="0.25">
      <c r="G230" s="13"/>
    </row>
    <row r="231" spans="7:7" s="6" customFormat="1" ht="12" x14ac:dyDescent="0.25"/>
    <row r="232" spans="7:7" s="6" customFormat="1" ht="12" x14ac:dyDescent="0.25"/>
    <row r="233" spans="7:7" s="6" customFormat="1" ht="12" x14ac:dyDescent="0.25"/>
    <row r="234" spans="7:7" s="6" customFormat="1" ht="12" x14ac:dyDescent="0.25"/>
    <row r="235" spans="7:7" s="6" customFormat="1" ht="12" x14ac:dyDescent="0.25"/>
    <row r="236" spans="7:7" s="6" customFormat="1" ht="12" x14ac:dyDescent="0.25"/>
    <row r="237" spans="7:7" s="6" customFormat="1" ht="12" x14ac:dyDescent="0.25"/>
    <row r="238" spans="7:7" s="6" customFormat="1" ht="12" x14ac:dyDescent="0.25"/>
    <row r="239" spans="7:7" s="6" customFormat="1" ht="12" x14ac:dyDescent="0.25"/>
    <row r="240" spans="7:7" s="6" customFormat="1" ht="12" x14ac:dyDescent="0.25"/>
  </sheetData>
  <mergeCells count="18">
    <mergeCell ref="C97:D97"/>
    <mergeCell ref="E19:F19"/>
    <mergeCell ref="E23:F23"/>
    <mergeCell ref="E24:F24"/>
    <mergeCell ref="E31:F31"/>
    <mergeCell ref="C79:H79"/>
    <mergeCell ref="C82:H82"/>
    <mergeCell ref="C85:H85"/>
    <mergeCell ref="C88:H88"/>
    <mergeCell ref="C91:H91"/>
    <mergeCell ref="C94:H94"/>
    <mergeCell ref="C96:H96"/>
    <mergeCell ref="E18:F18"/>
    <mergeCell ref="E12:F12"/>
    <mergeCell ref="E14:F14"/>
    <mergeCell ref="E15:F15"/>
    <mergeCell ref="E16:F16"/>
    <mergeCell ref="E17:F17"/>
  </mergeCells>
  <pageMargins left="0.25" right="0.25" top="0.75" bottom="0.75" header="0.3" footer="0.3"/>
  <pageSetup paperSize="9" orientation="portrait" horizontalDpi="360" verticalDpi="360" r:id="rId1"/>
  <headerFooter differentFirst="1">
    <oddFooter>&amp;R&amp;"Gisha,Gras"&amp;P &amp;"Gisha,Normal"/ &amp;N</oddFooter>
    <firstFooter xml:space="preserve">&amp;R&amp;G
</firstFooter>
  </headerFooter>
  <rowBreaks count="1" manualBreakCount="1">
    <brk id="59" max="1638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FCD8-5DD1-467E-8333-4BDCA3B71006}">
  <dimension ref="A1:O238"/>
  <sheetViews>
    <sheetView topLeftCell="A13" zoomScale="130" zoomScaleNormal="130" workbookViewId="0">
      <selection activeCell="A22" sqref="A22"/>
    </sheetView>
  </sheetViews>
  <sheetFormatPr baseColWidth="10" defaultRowHeight="15" x14ac:dyDescent="0.25"/>
  <cols>
    <col min="1" max="1" width="3.140625" style="2" customWidth="1"/>
    <col min="2" max="3" width="2.42578125" style="2" customWidth="1"/>
    <col min="4" max="4" width="52.28515625" style="2" customWidth="1"/>
    <col min="5" max="5" width="5.42578125" style="2" customWidth="1"/>
    <col min="6" max="6" width="7.42578125" style="2" customWidth="1"/>
    <col min="7" max="7" width="8.5703125" style="2" customWidth="1"/>
    <col min="8" max="8" width="10.28515625" style="2" customWidth="1"/>
    <col min="9" max="10" width="13.42578125" style="2" customWidth="1"/>
    <col min="11" max="16384" width="11.42578125" style="2"/>
  </cols>
  <sheetData>
    <row r="1" spans="2:6" ht="33" customHeight="1" x14ac:dyDescent="0.25"/>
    <row r="8" spans="2:6" ht="30.75" x14ac:dyDescent="0.25">
      <c r="B8" s="1" t="s">
        <v>139</v>
      </c>
      <c r="E8" s="46" t="s">
        <v>138</v>
      </c>
    </row>
    <row r="9" spans="2:6" ht="24" customHeight="1" x14ac:dyDescent="0.25">
      <c r="B9" s="9" t="s">
        <v>140</v>
      </c>
    </row>
    <row r="10" spans="2:6" ht="24" customHeight="1" x14ac:dyDescent="0.25">
      <c r="B10" s="2" t="s">
        <v>149</v>
      </c>
    </row>
    <row r="11" spans="2:6" ht="24" customHeight="1" x14ac:dyDescent="0.25"/>
    <row r="12" spans="2:6" ht="24" customHeight="1" thickBot="1" x14ac:dyDescent="0.3">
      <c r="B12" s="3" t="s">
        <v>0</v>
      </c>
      <c r="C12" s="4"/>
      <c r="D12" s="3" t="s">
        <v>2</v>
      </c>
      <c r="E12" s="54" t="s">
        <v>1</v>
      </c>
      <c r="F12" s="54"/>
    </row>
    <row r="13" spans="2:6" ht="24" customHeight="1" x14ac:dyDescent="0.25">
      <c r="B13" s="6">
        <v>1</v>
      </c>
      <c r="C13" s="6"/>
      <c r="D13" s="6" t="str">
        <f>C37</f>
        <v>DÉMOLITION / MAÇONNERIE</v>
      </c>
      <c r="E13" s="11"/>
      <c r="F13" s="11">
        <f>H45</f>
        <v>1205</v>
      </c>
    </row>
    <row r="14" spans="2:6" ht="24" customHeight="1" x14ac:dyDescent="0.25">
      <c r="B14" s="6">
        <v>2</v>
      </c>
      <c r="C14" s="6"/>
      <c r="D14" s="6" t="str">
        <f>C46</f>
        <v>RECONSTRUCTION</v>
      </c>
      <c r="E14" s="55">
        <f>H55</f>
        <v>9968.875</v>
      </c>
      <c r="F14" s="56"/>
    </row>
    <row r="15" spans="2:6" ht="24" customHeight="1" x14ac:dyDescent="0.25">
      <c r="B15" s="15"/>
      <c r="C15" s="15"/>
      <c r="D15" s="15"/>
      <c r="E15" s="57"/>
      <c r="F15" s="57"/>
    </row>
    <row r="16" spans="2:6" s="6" customFormat="1" ht="18.75" customHeight="1" x14ac:dyDescent="0.25">
      <c r="D16" s="7" t="s">
        <v>12</v>
      </c>
      <c r="E16" s="55">
        <f>SUM(E13:F15)</f>
        <v>11173.875</v>
      </c>
      <c r="F16" s="55"/>
    </row>
    <row r="17" spans="1:6" s="6" customFormat="1" ht="18.75" customHeight="1" x14ac:dyDescent="0.25">
      <c r="D17" s="7" t="s">
        <v>157</v>
      </c>
      <c r="E17" s="55">
        <f>E16*0.2</f>
        <v>2234.7750000000001</v>
      </c>
      <c r="F17" s="55"/>
    </row>
    <row r="18" spans="1:6" s="6" customFormat="1" ht="18.75" customHeight="1" x14ac:dyDescent="0.25">
      <c r="D18" s="7" t="s">
        <v>13</v>
      </c>
      <c r="E18" s="60">
        <f>SUM(E16:F17)</f>
        <v>13408.65</v>
      </c>
      <c r="F18" s="60"/>
    </row>
    <row r="19" spans="1:6" s="6" customFormat="1" ht="24" customHeight="1" x14ac:dyDescent="0.25">
      <c r="D19" s="47" t="s">
        <v>141</v>
      </c>
      <c r="E19" s="56"/>
      <c r="F19" s="56"/>
    </row>
    <row r="20" spans="1:6" s="6" customFormat="1" ht="24" customHeight="1" x14ac:dyDescent="0.25">
      <c r="A20" s="6" t="s">
        <v>62</v>
      </c>
      <c r="B20" s="6" t="s">
        <v>150</v>
      </c>
      <c r="D20" s="47"/>
      <c r="E20" s="7"/>
      <c r="F20" s="7"/>
    </row>
    <row r="21" spans="1:6" s="6" customFormat="1" ht="24" customHeight="1" x14ac:dyDescent="0.25">
      <c r="A21" s="6" t="s">
        <v>159</v>
      </c>
      <c r="D21" s="47"/>
      <c r="E21" s="7"/>
      <c r="F21" s="7"/>
    </row>
    <row r="22" spans="1:6" s="6" customFormat="1" ht="24" customHeight="1" x14ac:dyDescent="0.25">
      <c r="D22" s="47"/>
      <c r="E22" s="7"/>
      <c r="F22" s="7"/>
    </row>
    <row r="23" spans="1:6" s="6" customFormat="1" ht="24" customHeight="1" x14ac:dyDescent="0.25">
      <c r="E23" s="56"/>
      <c r="F23" s="56"/>
    </row>
    <row r="24" spans="1:6" s="6" customFormat="1" ht="24" customHeight="1" x14ac:dyDescent="0.25">
      <c r="E24" s="56"/>
      <c r="F24" s="56"/>
    </row>
    <row r="25" spans="1:6" s="6" customFormat="1" ht="24" customHeight="1" x14ac:dyDescent="0.25">
      <c r="E25" s="7"/>
      <c r="F25" s="7"/>
    </row>
    <row r="26" spans="1:6" s="6" customFormat="1" ht="24" customHeight="1" x14ac:dyDescent="0.25">
      <c r="E26" s="7"/>
      <c r="F26" s="7"/>
    </row>
    <row r="27" spans="1:6" s="6" customFormat="1" ht="24" customHeight="1" x14ac:dyDescent="0.25">
      <c r="E27" s="7"/>
      <c r="F27" s="7"/>
    </row>
    <row r="28" spans="1:6" s="6" customFormat="1" ht="24" customHeight="1" x14ac:dyDescent="0.25">
      <c r="E28" s="7"/>
      <c r="F28" s="7"/>
    </row>
    <row r="29" spans="1:6" s="6" customFormat="1" ht="24" customHeight="1" x14ac:dyDescent="0.25">
      <c r="E29" s="7"/>
      <c r="F29" s="7"/>
    </row>
    <row r="30" spans="1:6" s="6" customFormat="1" ht="24" customHeight="1" x14ac:dyDescent="0.25">
      <c r="E30" s="7"/>
      <c r="F30" s="7"/>
    </row>
    <row r="31" spans="1:6" s="6" customFormat="1" ht="24" customHeight="1" x14ac:dyDescent="0.25">
      <c r="E31" s="56"/>
      <c r="F31" s="56"/>
    </row>
    <row r="32" spans="1:6" s="6" customFormat="1" ht="24" customHeight="1" x14ac:dyDescent="0.25">
      <c r="E32" s="7"/>
      <c r="F32" s="7"/>
    </row>
    <row r="33" spans="1:15" s="6" customFormat="1" ht="24" customHeight="1" x14ac:dyDescent="0.25"/>
    <row r="34" spans="1:15" s="6" customFormat="1" ht="24" customHeight="1" x14ac:dyDescent="0.25">
      <c r="M34" s="45"/>
      <c r="O34" s="45"/>
    </row>
    <row r="35" spans="1:15" ht="24" customHeight="1" x14ac:dyDescent="0.25">
      <c r="A35" s="33"/>
      <c r="B35" s="33"/>
      <c r="C35" s="33"/>
      <c r="D35" s="33"/>
      <c r="E35" s="33"/>
      <c r="F35" s="33"/>
      <c r="G35" s="33"/>
      <c r="H35" s="33"/>
      <c r="O35" s="45"/>
    </row>
    <row r="36" spans="1:15" ht="24" customHeight="1" thickBot="1" x14ac:dyDescent="0.3">
      <c r="A36" s="34" t="s">
        <v>0</v>
      </c>
      <c r="B36" s="35"/>
      <c r="C36" s="36"/>
      <c r="D36" s="35" t="s">
        <v>2</v>
      </c>
      <c r="E36" s="37" t="s">
        <v>6</v>
      </c>
      <c r="F36" s="37" t="s">
        <v>5</v>
      </c>
      <c r="G36" s="37" t="s">
        <v>7</v>
      </c>
      <c r="H36" s="37" t="s">
        <v>8</v>
      </c>
      <c r="O36" s="45"/>
    </row>
    <row r="37" spans="1:15" s="6" customFormat="1" ht="24" customHeight="1" x14ac:dyDescent="0.25">
      <c r="A37" s="5">
        <v>1</v>
      </c>
      <c r="B37" s="5"/>
      <c r="C37" s="5" t="s">
        <v>3</v>
      </c>
      <c r="D37" s="5"/>
      <c r="E37" s="7"/>
      <c r="F37" s="7"/>
      <c r="G37" s="14"/>
      <c r="H37" s="7"/>
      <c r="O37" s="45"/>
    </row>
    <row r="38" spans="1:15" s="6" customFormat="1" ht="24" customHeight="1" x14ac:dyDescent="0.25">
      <c r="B38" s="7" t="s">
        <v>66</v>
      </c>
      <c r="D38" s="6" t="s">
        <v>116</v>
      </c>
      <c r="E38" s="10" t="s">
        <v>67</v>
      </c>
      <c r="F38" s="10">
        <v>6</v>
      </c>
      <c r="G38" s="14">
        <f>Feuil3!E2</f>
        <v>50</v>
      </c>
      <c r="H38" s="11">
        <f>G38*F38</f>
        <v>300</v>
      </c>
    </row>
    <row r="39" spans="1:15" s="6" customFormat="1" ht="24" customHeight="1" x14ac:dyDescent="0.25">
      <c r="B39" s="7"/>
      <c r="D39" s="6" t="s">
        <v>151</v>
      </c>
      <c r="E39" s="10"/>
      <c r="F39" s="10"/>
      <c r="G39" s="14"/>
      <c r="H39" s="11"/>
    </row>
    <row r="40" spans="1:15" s="6" customFormat="1" ht="24" customHeight="1" x14ac:dyDescent="0.25">
      <c r="B40" s="7"/>
      <c r="D40" s="6" t="s">
        <v>152</v>
      </c>
      <c r="E40" s="10"/>
      <c r="F40" s="10"/>
      <c r="G40" s="14"/>
      <c r="H40" s="11"/>
    </row>
    <row r="41" spans="1:15" s="6" customFormat="1" ht="24" customHeight="1" x14ac:dyDescent="0.25">
      <c r="B41" s="7"/>
      <c r="D41" s="6" t="s">
        <v>153</v>
      </c>
      <c r="E41" s="10" t="s">
        <v>45</v>
      </c>
      <c r="F41" s="10">
        <v>1</v>
      </c>
      <c r="G41" s="14">
        <v>145</v>
      </c>
      <c r="H41" s="11">
        <f>F41*G41</f>
        <v>145</v>
      </c>
    </row>
    <row r="42" spans="1:15" s="6" customFormat="1" ht="24" customHeight="1" x14ac:dyDescent="0.25">
      <c r="B42" s="7"/>
      <c r="C42" s="7"/>
      <c r="D42" s="6" t="s">
        <v>123</v>
      </c>
      <c r="E42" s="10" t="s">
        <v>45</v>
      </c>
      <c r="F42" s="12">
        <v>1</v>
      </c>
      <c r="G42" s="14">
        <v>310</v>
      </c>
      <c r="H42" s="11">
        <f>G42*F42</f>
        <v>310</v>
      </c>
      <c r="O42" s="45"/>
    </row>
    <row r="43" spans="1:15" s="6" customFormat="1" ht="24" customHeight="1" x14ac:dyDescent="0.25">
      <c r="B43" s="7"/>
      <c r="D43" s="8" t="s">
        <v>81</v>
      </c>
      <c r="E43" s="10" t="s">
        <v>45</v>
      </c>
      <c r="F43" s="12">
        <v>1</v>
      </c>
      <c r="G43" s="14">
        <v>450</v>
      </c>
      <c r="H43" s="11">
        <f>G43*F43</f>
        <v>450</v>
      </c>
    </row>
    <row r="44" spans="1:15" s="6" customFormat="1" ht="24" customHeight="1" x14ac:dyDescent="0.25">
      <c r="A44" s="15"/>
      <c r="B44" s="44"/>
      <c r="C44" s="15"/>
      <c r="D44" s="8"/>
      <c r="E44" s="10"/>
      <c r="F44" s="12"/>
      <c r="G44" s="14"/>
      <c r="H44" s="11"/>
    </row>
    <row r="45" spans="1:15" s="6" customFormat="1" ht="24" customHeight="1" x14ac:dyDescent="0.25">
      <c r="A45" s="19"/>
      <c r="B45" s="19"/>
      <c r="C45" s="19"/>
      <c r="D45" s="19"/>
      <c r="E45" s="23" t="s">
        <v>9</v>
      </c>
      <c r="F45" s="20"/>
      <c r="G45" s="21"/>
      <c r="H45" s="22">
        <f>SUM(H38:H44)</f>
        <v>1205</v>
      </c>
    </row>
    <row r="46" spans="1:15" s="6" customFormat="1" ht="24" customHeight="1" x14ac:dyDescent="0.25">
      <c r="A46" s="5">
        <v>2</v>
      </c>
      <c r="B46" s="24"/>
      <c r="C46" s="5" t="s">
        <v>70</v>
      </c>
      <c r="D46" s="5"/>
      <c r="E46" s="10"/>
      <c r="F46" s="10"/>
      <c r="G46" s="14"/>
      <c r="H46" s="11"/>
    </row>
    <row r="47" spans="1:15" s="6" customFormat="1" ht="36" customHeight="1" x14ac:dyDescent="0.25">
      <c r="B47" s="7" t="s">
        <v>72</v>
      </c>
      <c r="D47" s="8" t="s">
        <v>154</v>
      </c>
      <c r="E47" s="10" t="s">
        <v>67</v>
      </c>
      <c r="F47" s="10">
        <v>5.25</v>
      </c>
      <c r="G47" s="14">
        <f>Feuil3!E4</f>
        <v>132</v>
      </c>
      <c r="H47" s="11">
        <f>G47*F47</f>
        <v>693</v>
      </c>
    </row>
    <row r="48" spans="1:15" s="6" customFormat="1" ht="36" customHeight="1" x14ac:dyDescent="0.25">
      <c r="A48" s="6" t="s">
        <v>142</v>
      </c>
      <c r="B48" s="7"/>
      <c r="D48" s="8" t="s">
        <v>155</v>
      </c>
      <c r="E48" s="10" t="s">
        <v>67</v>
      </c>
      <c r="F48" s="10">
        <f>12+2.5</f>
        <v>14.5</v>
      </c>
      <c r="G48" s="14">
        <f>G47</f>
        <v>132</v>
      </c>
      <c r="H48" s="11">
        <f>G48*F48</f>
        <v>1914</v>
      </c>
    </row>
    <row r="49" spans="1:10" s="6" customFormat="1" ht="36" customHeight="1" x14ac:dyDescent="0.25">
      <c r="B49" s="7" t="s">
        <v>72</v>
      </c>
      <c r="D49" s="8" t="s">
        <v>158</v>
      </c>
      <c r="E49" s="10" t="s">
        <v>45</v>
      </c>
      <c r="F49" s="10">
        <v>3</v>
      </c>
      <c r="G49" s="14">
        <v>450</v>
      </c>
      <c r="H49" s="11">
        <f>G49*F49</f>
        <v>1350</v>
      </c>
    </row>
    <row r="50" spans="1:10" s="6" customFormat="1" ht="36" customHeight="1" x14ac:dyDescent="0.25">
      <c r="B50" s="7" t="s">
        <v>72</v>
      </c>
      <c r="D50" s="8" t="s">
        <v>143</v>
      </c>
      <c r="E50" s="10" t="s">
        <v>45</v>
      </c>
      <c r="F50" s="10">
        <v>1</v>
      </c>
      <c r="G50" s="14">
        <v>550</v>
      </c>
      <c r="H50" s="11">
        <f t="shared" ref="H50:H52" si="0">G50*F50</f>
        <v>550</v>
      </c>
    </row>
    <row r="51" spans="1:10" s="6" customFormat="1" ht="36" customHeight="1" x14ac:dyDescent="0.25">
      <c r="B51" s="7" t="s">
        <v>72</v>
      </c>
      <c r="D51" s="8" t="s">
        <v>144</v>
      </c>
      <c r="E51" s="10" t="s">
        <v>75</v>
      </c>
      <c r="F51" s="10">
        <v>2</v>
      </c>
      <c r="G51" s="14">
        <v>650</v>
      </c>
      <c r="H51" s="11">
        <f t="shared" si="0"/>
        <v>1300</v>
      </c>
    </row>
    <row r="52" spans="1:10" s="6" customFormat="1" ht="36" customHeight="1" x14ac:dyDescent="0.25">
      <c r="B52" s="7"/>
      <c r="D52" s="8" t="s">
        <v>156</v>
      </c>
      <c r="E52" s="10" t="s">
        <v>75</v>
      </c>
      <c r="F52" s="10">
        <v>0</v>
      </c>
      <c r="G52" s="14"/>
      <c r="H52" s="11">
        <f t="shared" si="0"/>
        <v>0</v>
      </c>
    </row>
    <row r="53" spans="1:10" s="6" customFormat="1" ht="36" customHeight="1" x14ac:dyDescent="0.25">
      <c r="B53" s="7" t="s">
        <v>72</v>
      </c>
      <c r="D53" s="8" t="s">
        <v>148</v>
      </c>
      <c r="E53" s="10" t="s">
        <v>4</v>
      </c>
      <c r="F53" s="10">
        <f>2*(F47+F48)*2.75+2*2</f>
        <v>112.625</v>
      </c>
      <c r="G53" s="14">
        <f>Feuil3!E14-5</f>
        <v>35</v>
      </c>
      <c r="H53" s="11">
        <f>G53*F53</f>
        <v>3941.875</v>
      </c>
    </row>
    <row r="54" spans="1:10" s="6" customFormat="1" ht="36" customHeight="1" x14ac:dyDescent="0.25">
      <c r="A54" s="6" t="s">
        <v>142</v>
      </c>
      <c r="B54" s="7"/>
      <c r="D54" s="8" t="s">
        <v>145</v>
      </c>
      <c r="E54" s="10" t="s">
        <v>75</v>
      </c>
      <c r="F54" s="10">
        <v>2</v>
      </c>
      <c r="G54" s="14">
        <f>Feuil3!E15</f>
        <v>110</v>
      </c>
      <c r="H54" s="11">
        <f>G54*F54</f>
        <v>220</v>
      </c>
    </row>
    <row r="55" spans="1:10" s="6" customFormat="1" ht="24" customHeight="1" x14ac:dyDescent="0.25">
      <c r="A55" s="19"/>
      <c r="B55" s="19"/>
      <c r="C55" s="19"/>
      <c r="D55" s="19"/>
      <c r="E55" s="23" t="s">
        <v>10</v>
      </c>
      <c r="F55" s="20"/>
      <c r="G55" s="21"/>
      <c r="H55" s="22">
        <f>SUM(H47:H54)</f>
        <v>9968.875</v>
      </c>
      <c r="J55" s="7"/>
    </row>
    <row r="56" spans="1:10" s="6" customFormat="1" ht="24" customHeight="1" x14ac:dyDescent="0.25">
      <c r="B56" s="7"/>
      <c r="E56" s="10"/>
      <c r="F56" s="10"/>
      <c r="G56" s="14"/>
      <c r="H56" s="11"/>
    </row>
    <row r="57" spans="1:10" s="6" customFormat="1" ht="24" customHeight="1" x14ac:dyDescent="0.25">
      <c r="B57" s="7"/>
      <c r="E57" s="10"/>
      <c r="F57" s="10"/>
      <c r="G57" s="14"/>
      <c r="H57" s="11"/>
      <c r="J57" s="5"/>
    </row>
    <row r="58" spans="1:10" s="6" customFormat="1" ht="24" customHeight="1" x14ac:dyDescent="0.25">
      <c r="A58" s="38" t="s">
        <v>14</v>
      </c>
      <c r="B58" s="39"/>
      <c r="C58" s="40"/>
      <c r="D58" s="40"/>
      <c r="E58" s="41"/>
      <c r="F58" s="41"/>
      <c r="G58" s="42"/>
      <c r="H58" s="43"/>
    </row>
    <row r="59" spans="1:10" s="6" customFormat="1" ht="9" customHeight="1" x14ac:dyDescent="0.25">
      <c r="A59" s="25"/>
      <c r="B59" s="25"/>
      <c r="C59" s="25"/>
      <c r="D59" s="25"/>
      <c r="E59" s="25"/>
      <c r="F59" s="25"/>
      <c r="G59" s="26"/>
      <c r="H59" s="27"/>
    </row>
    <row r="60" spans="1:10" s="6" customFormat="1" ht="13.5" customHeight="1" x14ac:dyDescent="0.25">
      <c r="A60" s="25" t="s">
        <v>15</v>
      </c>
      <c r="B60" s="28"/>
      <c r="C60" s="25"/>
      <c r="D60" s="25"/>
      <c r="E60" s="29"/>
      <c r="F60" s="29"/>
      <c r="G60" s="26"/>
      <c r="H60" s="27"/>
    </row>
    <row r="61" spans="1:10" s="6" customFormat="1" ht="13.5" customHeight="1" x14ac:dyDescent="0.25">
      <c r="A61" s="25"/>
      <c r="B61" s="28"/>
      <c r="C61" s="25" t="s">
        <v>39</v>
      </c>
      <c r="D61" s="25"/>
      <c r="E61" s="25"/>
      <c r="F61" s="29"/>
      <c r="G61" s="29" t="s">
        <v>131</v>
      </c>
      <c r="H61" s="27"/>
    </row>
    <row r="62" spans="1:10" s="6" customFormat="1" ht="13.5" customHeight="1" x14ac:dyDescent="0.25">
      <c r="A62" s="25"/>
      <c r="B62" s="28"/>
      <c r="C62" s="25" t="s">
        <v>16</v>
      </c>
      <c r="D62" s="25"/>
      <c r="E62" s="29"/>
      <c r="F62" s="29"/>
      <c r="G62" s="26"/>
      <c r="H62" s="27"/>
    </row>
    <row r="63" spans="1:10" s="6" customFormat="1" ht="13.5" customHeight="1" x14ac:dyDescent="0.25">
      <c r="A63" s="25"/>
      <c r="B63" s="28"/>
      <c r="C63" s="25" t="s">
        <v>40</v>
      </c>
      <c r="D63" s="25"/>
      <c r="E63" s="25"/>
      <c r="F63" s="29"/>
      <c r="G63" s="29" t="s">
        <v>133</v>
      </c>
      <c r="H63" s="27"/>
    </row>
    <row r="64" spans="1:10" s="6" customFormat="1" ht="13.5" customHeight="1" x14ac:dyDescent="0.2">
      <c r="A64" s="25"/>
      <c r="B64" s="28"/>
      <c r="C64" s="25" t="s">
        <v>19</v>
      </c>
      <c r="D64" s="30"/>
      <c r="E64" s="29"/>
      <c r="F64" s="29"/>
      <c r="G64" s="26"/>
      <c r="H64" s="27"/>
    </row>
    <row r="65" spans="1:8" s="6" customFormat="1" ht="9" customHeight="1" x14ac:dyDescent="0.25">
      <c r="A65" s="25"/>
      <c r="B65" s="28"/>
      <c r="C65" s="25"/>
      <c r="D65" s="25"/>
      <c r="E65" s="29"/>
      <c r="F65" s="29"/>
      <c r="G65" s="26"/>
      <c r="H65" s="27"/>
    </row>
    <row r="66" spans="1:8" s="6" customFormat="1" ht="13.5" customHeight="1" x14ac:dyDescent="0.25">
      <c r="A66" s="25" t="s">
        <v>20</v>
      </c>
      <c r="B66" s="25"/>
      <c r="C66" s="25"/>
      <c r="D66" s="25"/>
      <c r="E66" s="29"/>
      <c r="F66" s="29"/>
      <c r="G66" s="26"/>
      <c r="H66" s="27"/>
    </row>
    <row r="67" spans="1:8" s="6" customFormat="1" ht="13.5" customHeight="1" x14ac:dyDescent="0.25">
      <c r="A67" s="25"/>
      <c r="B67" s="25"/>
      <c r="C67" s="25" t="s">
        <v>21</v>
      </c>
      <c r="D67" s="25"/>
      <c r="E67" s="29"/>
      <c r="F67" s="29"/>
      <c r="G67" s="26"/>
      <c r="H67" s="27"/>
    </row>
    <row r="68" spans="1:8" s="6" customFormat="1" ht="13.5" customHeight="1" x14ac:dyDescent="0.25">
      <c r="A68" s="25"/>
      <c r="B68" s="25"/>
      <c r="C68" s="25" t="s">
        <v>136</v>
      </c>
      <c r="D68" s="25"/>
      <c r="E68" s="25"/>
      <c r="F68" s="29"/>
      <c r="G68" s="31">
        <v>0.4</v>
      </c>
      <c r="H68" s="27"/>
    </row>
    <row r="69" spans="1:8" s="6" customFormat="1" ht="13.5" customHeight="1" x14ac:dyDescent="0.25">
      <c r="A69" s="25"/>
      <c r="B69" s="25"/>
      <c r="C69" s="25" t="s">
        <v>23</v>
      </c>
      <c r="D69" s="25"/>
      <c r="E69" s="25"/>
      <c r="F69" s="29"/>
      <c r="G69" s="29"/>
      <c r="H69" s="27"/>
    </row>
    <row r="70" spans="1:8" s="6" customFormat="1" ht="13.5" customHeight="1" x14ac:dyDescent="0.25">
      <c r="A70" s="25"/>
      <c r="B70" s="25"/>
      <c r="C70" s="25" t="s">
        <v>22</v>
      </c>
      <c r="D70" s="25"/>
      <c r="E70" s="25"/>
      <c r="F70" s="29"/>
      <c r="G70" s="29"/>
      <c r="H70" s="27"/>
    </row>
    <row r="71" spans="1:8" s="6" customFormat="1" ht="13.5" customHeight="1" x14ac:dyDescent="0.25">
      <c r="A71" s="25"/>
      <c r="B71" s="25"/>
      <c r="C71" s="25" t="s">
        <v>41</v>
      </c>
      <c r="D71" s="25"/>
      <c r="E71" s="25"/>
      <c r="F71" s="28"/>
      <c r="G71" s="29" t="s">
        <v>24</v>
      </c>
      <c r="H71" s="27"/>
    </row>
    <row r="72" spans="1:8" s="6" customFormat="1" ht="9" customHeight="1" x14ac:dyDescent="0.25">
      <c r="A72" s="25"/>
      <c r="B72" s="25"/>
      <c r="C72" s="25"/>
      <c r="D72" s="25"/>
      <c r="E72" s="25"/>
      <c r="F72" s="28"/>
      <c r="G72" s="28"/>
      <c r="H72" s="27"/>
    </row>
    <row r="73" spans="1:8" s="6" customFormat="1" ht="13.5" customHeight="1" x14ac:dyDescent="0.25">
      <c r="A73" s="25" t="s">
        <v>25</v>
      </c>
      <c r="B73" s="25"/>
      <c r="C73" s="25"/>
      <c r="D73" s="25"/>
      <c r="E73" s="25"/>
      <c r="F73" s="28"/>
      <c r="G73" s="28"/>
      <c r="H73" s="27"/>
    </row>
    <row r="74" spans="1:8" s="6" customFormat="1" ht="13.5" customHeight="1" x14ac:dyDescent="0.25">
      <c r="A74" s="25"/>
      <c r="B74" s="25"/>
      <c r="C74" s="25" t="s">
        <v>42</v>
      </c>
      <c r="D74" s="25"/>
      <c r="E74" s="25"/>
      <c r="F74" s="28"/>
      <c r="G74" s="29" t="s">
        <v>26</v>
      </c>
      <c r="H74" s="27"/>
    </row>
    <row r="75" spans="1:8" s="6" customFormat="1" ht="9" customHeight="1" x14ac:dyDescent="0.25">
      <c r="A75" s="25"/>
      <c r="B75" s="25"/>
      <c r="C75" s="25"/>
      <c r="D75" s="25"/>
      <c r="E75" s="28"/>
      <c r="F75" s="28"/>
      <c r="G75" s="26"/>
      <c r="H75" s="27"/>
    </row>
    <row r="76" spans="1:8" s="6" customFormat="1" ht="13.5" customHeight="1" x14ac:dyDescent="0.25">
      <c r="A76" s="25" t="s">
        <v>27</v>
      </c>
      <c r="B76" s="25"/>
      <c r="C76" s="25"/>
      <c r="D76" s="25"/>
      <c r="E76" s="28"/>
      <c r="F76" s="28"/>
      <c r="G76" s="26"/>
      <c r="H76" s="27"/>
    </row>
    <row r="77" spans="1:8" s="6" customFormat="1" ht="37.5" customHeight="1" x14ac:dyDescent="0.25">
      <c r="A77" s="25"/>
      <c r="B77" s="25"/>
      <c r="C77" s="59" t="s">
        <v>28</v>
      </c>
      <c r="D77" s="59"/>
      <c r="E77" s="59"/>
      <c r="F77" s="59"/>
      <c r="G77" s="59"/>
      <c r="H77" s="59"/>
    </row>
    <row r="78" spans="1:8" s="6" customFormat="1" ht="9" customHeight="1" x14ac:dyDescent="0.25">
      <c r="A78" s="25"/>
      <c r="B78" s="25"/>
      <c r="C78" s="25"/>
      <c r="D78" s="25"/>
      <c r="E78" s="28"/>
      <c r="F78" s="28"/>
      <c r="G78" s="26"/>
      <c r="H78" s="27"/>
    </row>
    <row r="79" spans="1:8" s="6" customFormat="1" ht="13.5" customHeight="1" x14ac:dyDescent="0.25">
      <c r="A79" s="25" t="s">
        <v>30</v>
      </c>
      <c r="B79" s="25"/>
      <c r="C79" s="25"/>
      <c r="D79" s="25"/>
      <c r="E79" s="28"/>
      <c r="F79" s="28"/>
      <c r="G79" s="26"/>
      <c r="H79" s="27"/>
    </row>
    <row r="80" spans="1:8" s="6" customFormat="1" ht="28.5" customHeight="1" x14ac:dyDescent="0.25">
      <c r="A80" s="25"/>
      <c r="B80" s="25"/>
      <c r="C80" s="59" t="s">
        <v>29</v>
      </c>
      <c r="D80" s="58"/>
      <c r="E80" s="58"/>
      <c r="F80" s="58"/>
      <c r="G80" s="58"/>
      <c r="H80" s="58"/>
    </row>
    <row r="81" spans="1:8" s="6" customFormat="1" ht="9" customHeight="1" x14ac:dyDescent="0.25">
      <c r="A81" s="25"/>
      <c r="B81" s="25"/>
      <c r="C81" s="25"/>
      <c r="D81" s="25"/>
      <c r="E81" s="28"/>
      <c r="F81" s="28"/>
      <c r="G81" s="26"/>
      <c r="H81" s="27"/>
    </row>
    <row r="82" spans="1:8" s="6" customFormat="1" ht="13.5" customHeight="1" x14ac:dyDescent="0.25">
      <c r="A82" s="25" t="s">
        <v>31</v>
      </c>
      <c r="B82" s="25"/>
      <c r="C82" s="25"/>
      <c r="D82" s="25"/>
      <c r="E82" s="28"/>
      <c r="F82" s="28"/>
      <c r="G82" s="26"/>
      <c r="H82" s="27"/>
    </row>
    <row r="83" spans="1:8" s="6" customFormat="1" ht="36.75" customHeight="1" x14ac:dyDescent="0.25">
      <c r="A83" s="25"/>
      <c r="B83" s="25"/>
      <c r="C83" s="59" t="s">
        <v>43</v>
      </c>
      <c r="D83" s="58"/>
      <c r="E83" s="58"/>
      <c r="F83" s="58"/>
      <c r="G83" s="58"/>
      <c r="H83" s="58"/>
    </row>
    <row r="84" spans="1:8" s="6" customFormat="1" ht="9" customHeight="1" x14ac:dyDescent="0.25">
      <c r="A84" s="25"/>
      <c r="B84" s="25"/>
      <c r="C84" s="25"/>
      <c r="D84" s="25"/>
      <c r="E84" s="28"/>
      <c r="F84" s="28"/>
      <c r="G84" s="26"/>
      <c r="H84" s="27"/>
    </row>
    <row r="85" spans="1:8" s="6" customFormat="1" ht="13.5" customHeight="1" x14ac:dyDescent="0.25">
      <c r="A85" s="25" t="s">
        <v>32</v>
      </c>
      <c r="B85" s="25"/>
      <c r="C85" s="25"/>
      <c r="D85" s="25"/>
      <c r="E85" s="28"/>
      <c r="F85" s="28"/>
      <c r="G85" s="26"/>
      <c r="H85" s="27"/>
    </row>
    <row r="86" spans="1:8" s="6" customFormat="1" ht="72.75" customHeight="1" x14ac:dyDescent="0.25">
      <c r="A86" s="25"/>
      <c r="B86" s="25"/>
      <c r="C86" s="59" t="s">
        <v>33</v>
      </c>
      <c r="D86" s="58"/>
      <c r="E86" s="58"/>
      <c r="F86" s="58"/>
      <c r="G86" s="58"/>
      <c r="H86" s="58"/>
    </row>
    <row r="87" spans="1:8" s="6" customFormat="1" ht="9" customHeight="1" x14ac:dyDescent="0.25">
      <c r="A87" s="25"/>
      <c r="B87" s="25"/>
      <c r="C87" s="25"/>
      <c r="D87" s="25"/>
      <c r="E87" s="28"/>
      <c r="F87" s="28"/>
      <c r="G87" s="26"/>
      <c r="H87" s="27"/>
    </row>
    <row r="88" spans="1:8" s="6" customFormat="1" ht="13.5" customHeight="1" x14ac:dyDescent="0.25">
      <c r="A88" s="25" t="s">
        <v>34</v>
      </c>
      <c r="B88" s="25"/>
      <c r="C88" s="25"/>
      <c r="D88" s="25"/>
      <c r="E88" s="28"/>
      <c r="F88" s="28"/>
      <c r="G88" s="26"/>
      <c r="H88" s="27"/>
    </row>
    <row r="89" spans="1:8" s="6" customFormat="1" ht="13.5" customHeight="1" x14ac:dyDescent="0.25">
      <c r="A89" s="25"/>
      <c r="B89" s="25"/>
      <c r="C89" s="58" t="s">
        <v>36</v>
      </c>
      <c r="D89" s="58"/>
      <c r="E89" s="58"/>
      <c r="F89" s="58"/>
      <c r="G89" s="58"/>
      <c r="H89" s="58"/>
    </row>
    <row r="90" spans="1:8" s="6" customFormat="1" ht="9" customHeight="1" x14ac:dyDescent="0.25">
      <c r="A90" s="25"/>
      <c r="B90" s="25"/>
      <c r="C90" s="25"/>
      <c r="D90" s="25"/>
      <c r="E90" s="28"/>
      <c r="F90" s="28"/>
      <c r="G90" s="26"/>
      <c r="H90" s="27"/>
    </row>
    <row r="91" spans="1:8" s="6" customFormat="1" ht="13.5" customHeight="1" x14ac:dyDescent="0.25">
      <c r="A91" s="25" t="s">
        <v>35</v>
      </c>
      <c r="B91" s="25"/>
      <c r="C91" s="25"/>
      <c r="D91" s="25"/>
      <c r="E91" s="28"/>
      <c r="F91" s="28"/>
      <c r="G91" s="26"/>
      <c r="H91" s="27"/>
    </row>
    <row r="92" spans="1:8" s="6" customFormat="1" ht="28.5" customHeight="1" x14ac:dyDescent="0.25">
      <c r="A92" s="25"/>
      <c r="B92" s="25"/>
      <c r="C92" s="59" t="s">
        <v>44</v>
      </c>
      <c r="D92" s="59"/>
      <c r="E92" s="59"/>
      <c r="F92" s="59"/>
      <c r="G92" s="59"/>
      <c r="H92" s="59"/>
    </row>
    <row r="93" spans="1:8" s="6" customFormat="1" ht="9" customHeight="1" x14ac:dyDescent="0.25">
      <c r="A93" s="25"/>
      <c r="B93" s="25"/>
      <c r="C93" s="25"/>
      <c r="D93" s="25"/>
      <c r="E93" s="28"/>
      <c r="F93" s="28"/>
      <c r="G93" s="26"/>
      <c r="H93" s="28"/>
    </row>
    <row r="94" spans="1:8" s="6" customFormat="1" ht="24" customHeight="1" x14ac:dyDescent="0.25">
      <c r="A94" s="25"/>
      <c r="B94" s="25"/>
      <c r="C94" s="59" t="s">
        <v>37</v>
      </c>
      <c r="D94" s="59"/>
      <c r="E94" s="59"/>
      <c r="F94" s="59"/>
      <c r="G94" s="59"/>
      <c r="H94" s="59"/>
    </row>
    <row r="95" spans="1:8" s="6" customFormat="1" ht="13.5" customHeight="1" x14ac:dyDescent="0.25">
      <c r="A95" s="25"/>
      <c r="B95" s="25"/>
      <c r="C95" s="59" t="s">
        <v>38</v>
      </c>
      <c r="D95" s="59"/>
    </row>
    <row r="96" spans="1:8" s="6" customFormat="1" ht="18" customHeight="1" x14ac:dyDescent="0.25">
      <c r="E96" s="32"/>
      <c r="F96" s="32"/>
      <c r="G96" s="32"/>
      <c r="H96" s="32"/>
    </row>
    <row r="97" spans="5:8" s="6" customFormat="1" ht="18" customHeight="1" x14ac:dyDescent="0.25">
      <c r="E97" s="7"/>
      <c r="F97" s="7"/>
      <c r="G97" s="14"/>
      <c r="H97" s="7"/>
    </row>
    <row r="98" spans="5:8" s="6" customFormat="1" ht="18" customHeight="1" x14ac:dyDescent="0.25">
      <c r="E98" s="7"/>
      <c r="F98" s="7"/>
      <c r="G98" s="14"/>
      <c r="H98" s="7"/>
    </row>
    <row r="99" spans="5:8" s="6" customFormat="1" ht="18" customHeight="1" x14ac:dyDescent="0.25">
      <c r="E99" s="7"/>
      <c r="F99" s="7"/>
      <c r="G99" s="14"/>
      <c r="H99" s="7"/>
    </row>
    <row r="100" spans="5:8" s="6" customFormat="1" ht="18" customHeight="1" x14ac:dyDescent="0.25">
      <c r="G100" s="14"/>
    </row>
    <row r="101" spans="5:8" s="6" customFormat="1" ht="18" customHeight="1" x14ac:dyDescent="0.25">
      <c r="G101" s="14"/>
    </row>
    <row r="102" spans="5:8" s="6" customFormat="1" ht="18" customHeight="1" x14ac:dyDescent="0.25">
      <c r="G102" s="14"/>
    </row>
    <row r="103" spans="5:8" s="6" customFormat="1" ht="18" customHeight="1" x14ac:dyDescent="0.25">
      <c r="G103" s="14"/>
    </row>
    <row r="104" spans="5:8" s="6" customFormat="1" ht="18" customHeight="1" x14ac:dyDescent="0.25">
      <c r="G104" s="14"/>
    </row>
    <row r="105" spans="5:8" s="6" customFormat="1" ht="12" x14ac:dyDescent="0.25">
      <c r="G105" s="12"/>
    </row>
    <row r="106" spans="5:8" s="6" customFormat="1" ht="12" x14ac:dyDescent="0.25">
      <c r="G106" s="12"/>
    </row>
    <row r="107" spans="5:8" s="6" customFormat="1" ht="12" x14ac:dyDescent="0.25">
      <c r="G107" s="12"/>
    </row>
    <row r="108" spans="5:8" s="6" customFormat="1" ht="12" x14ac:dyDescent="0.25">
      <c r="G108" s="12"/>
    </row>
    <row r="109" spans="5:8" s="6" customFormat="1" ht="12" x14ac:dyDescent="0.25">
      <c r="G109" s="12"/>
    </row>
    <row r="110" spans="5:8" s="6" customFormat="1" ht="12" x14ac:dyDescent="0.25">
      <c r="G110" s="12"/>
    </row>
    <row r="111" spans="5:8" s="6" customFormat="1" ht="12" x14ac:dyDescent="0.25">
      <c r="G111" s="12"/>
    </row>
    <row r="112" spans="5:8" s="6" customFormat="1" ht="12" x14ac:dyDescent="0.25">
      <c r="G112" s="13"/>
    </row>
    <row r="113" spans="7:7" s="6" customFormat="1" ht="12" x14ac:dyDescent="0.25">
      <c r="G113" s="13"/>
    </row>
    <row r="114" spans="7:7" s="6" customFormat="1" ht="12" x14ac:dyDescent="0.25">
      <c r="G114" s="13"/>
    </row>
    <row r="115" spans="7:7" s="6" customFormat="1" ht="12" x14ac:dyDescent="0.25">
      <c r="G115" s="13"/>
    </row>
    <row r="116" spans="7:7" s="6" customFormat="1" ht="12" x14ac:dyDescent="0.25">
      <c r="G116" s="13"/>
    </row>
    <row r="117" spans="7:7" s="6" customFormat="1" ht="12" x14ac:dyDescent="0.25">
      <c r="G117" s="13"/>
    </row>
    <row r="118" spans="7:7" s="6" customFormat="1" ht="12" x14ac:dyDescent="0.25">
      <c r="G118" s="13"/>
    </row>
    <row r="119" spans="7:7" s="6" customFormat="1" ht="12" x14ac:dyDescent="0.25">
      <c r="G119" s="13"/>
    </row>
    <row r="120" spans="7:7" s="6" customFormat="1" ht="12" x14ac:dyDescent="0.25">
      <c r="G120" s="13"/>
    </row>
    <row r="121" spans="7:7" s="6" customFormat="1" ht="12" x14ac:dyDescent="0.25">
      <c r="G121" s="13"/>
    </row>
    <row r="122" spans="7:7" s="6" customFormat="1" ht="12" x14ac:dyDescent="0.25">
      <c r="G122" s="13"/>
    </row>
    <row r="123" spans="7:7" s="6" customFormat="1" ht="12" x14ac:dyDescent="0.25">
      <c r="G123" s="13"/>
    </row>
    <row r="124" spans="7:7" s="6" customFormat="1" ht="12" x14ac:dyDescent="0.25">
      <c r="G124" s="13"/>
    </row>
    <row r="125" spans="7:7" s="6" customFormat="1" ht="12" x14ac:dyDescent="0.25">
      <c r="G125" s="13"/>
    </row>
    <row r="126" spans="7:7" s="6" customFormat="1" ht="12" x14ac:dyDescent="0.25">
      <c r="G126" s="13"/>
    </row>
    <row r="127" spans="7:7" s="6" customFormat="1" ht="12" x14ac:dyDescent="0.25">
      <c r="G127" s="13"/>
    </row>
    <row r="128" spans="7:7" s="6" customFormat="1" ht="12" x14ac:dyDescent="0.25">
      <c r="G128" s="13"/>
    </row>
    <row r="129" spans="7:7" s="6" customFormat="1" ht="12" x14ac:dyDescent="0.25">
      <c r="G129" s="13"/>
    </row>
    <row r="130" spans="7:7" s="6" customFormat="1" ht="12" x14ac:dyDescent="0.25">
      <c r="G130" s="13"/>
    </row>
    <row r="131" spans="7:7" s="6" customFormat="1" ht="12" x14ac:dyDescent="0.25">
      <c r="G131" s="13"/>
    </row>
    <row r="132" spans="7:7" s="6" customFormat="1" ht="12" x14ac:dyDescent="0.25">
      <c r="G132" s="13"/>
    </row>
    <row r="133" spans="7:7" s="6" customFormat="1" ht="12" x14ac:dyDescent="0.25">
      <c r="G133" s="13"/>
    </row>
    <row r="134" spans="7:7" s="6" customFormat="1" ht="12" x14ac:dyDescent="0.25">
      <c r="G134" s="13"/>
    </row>
    <row r="135" spans="7:7" s="6" customFormat="1" ht="12" x14ac:dyDescent="0.25">
      <c r="G135" s="13"/>
    </row>
    <row r="136" spans="7:7" s="6" customFormat="1" ht="12" x14ac:dyDescent="0.25">
      <c r="G136" s="13"/>
    </row>
    <row r="137" spans="7:7" s="6" customFormat="1" ht="12" x14ac:dyDescent="0.25">
      <c r="G137" s="13"/>
    </row>
    <row r="138" spans="7:7" s="6" customFormat="1" ht="12" x14ac:dyDescent="0.25">
      <c r="G138" s="13"/>
    </row>
    <row r="139" spans="7:7" s="6" customFormat="1" ht="12" x14ac:dyDescent="0.25">
      <c r="G139" s="13"/>
    </row>
    <row r="140" spans="7:7" s="6" customFormat="1" ht="12" x14ac:dyDescent="0.25">
      <c r="G140" s="13"/>
    </row>
    <row r="141" spans="7:7" s="6" customFormat="1" ht="12" x14ac:dyDescent="0.25">
      <c r="G141" s="13"/>
    </row>
    <row r="142" spans="7:7" s="6" customFormat="1" ht="12" x14ac:dyDescent="0.25">
      <c r="G142" s="13"/>
    </row>
    <row r="143" spans="7:7" s="6" customFormat="1" ht="12" x14ac:dyDescent="0.25">
      <c r="G143" s="13"/>
    </row>
    <row r="144" spans="7:7" s="6" customFormat="1" ht="12" x14ac:dyDescent="0.25">
      <c r="G144" s="13"/>
    </row>
    <row r="145" spans="7:7" s="6" customFormat="1" ht="12" x14ac:dyDescent="0.25">
      <c r="G145" s="13"/>
    </row>
    <row r="146" spans="7:7" s="6" customFormat="1" ht="12" x14ac:dyDescent="0.25">
      <c r="G146" s="13"/>
    </row>
    <row r="147" spans="7:7" s="6" customFormat="1" ht="12" x14ac:dyDescent="0.25">
      <c r="G147" s="13"/>
    </row>
    <row r="148" spans="7:7" s="6" customFormat="1" ht="12" x14ac:dyDescent="0.25">
      <c r="G148" s="13"/>
    </row>
    <row r="149" spans="7:7" s="6" customFormat="1" ht="12" x14ac:dyDescent="0.25">
      <c r="G149" s="13"/>
    </row>
    <row r="150" spans="7:7" s="6" customFormat="1" ht="12" x14ac:dyDescent="0.25">
      <c r="G150" s="13"/>
    </row>
    <row r="151" spans="7:7" s="6" customFormat="1" ht="12" x14ac:dyDescent="0.25">
      <c r="G151" s="13"/>
    </row>
    <row r="152" spans="7:7" s="6" customFormat="1" ht="12" x14ac:dyDescent="0.25">
      <c r="G152" s="13"/>
    </row>
    <row r="153" spans="7:7" s="6" customFormat="1" ht="12" x14ac:dyDescent="0.25">
      <c r="G153" s="13"/>
    </row>
    <row r="154" spans="7:7" s="6" customFormat="1" ht="12" x14ac:dyDescent="0.25">
      <c r="G154" s="13"/>
    </row>
    <row r="155" spans="7:7" s="6" customFormat="1" ht="12" x14ac:dyDescent="0.25">
      <c r="G155" s="13"/>
    </row>
    <row r="156" spans="7:7" s="6" customFormat="1" ht="12" x14ac:dyDescent="0.25">
      <c r="G156" s="13"/>
    </row>
    <row r="157" spans="7:7" s="6" customFormat="1" ht="12" x14ac:dyDescent="0.25">
      <c r="G157" s="13"/>
    </row>
    <row r="158" spans="7:7" s="6" customFormat="1" ht="12" x14ac:dyDescent="0.25">
      <c r="G158" s="13"/>
    </row>
    <row r="159" spans="7:7" s="6" customFormat="1" ht="12" x14ac:dyDescent="0.25">
      <c r="G159" s="13"/>
    </row>
    <row r="160" spans="7:7" s="6" customFormat="1" ht="12" x14ac:dyDescent="0.25">
      <c r="G160" s="13"/>
    </row>
    <row r="161" spans="7:7" s="6" customFormat="1" ht="12" x14ac:dyDescent="0.25">
      <c r="G161" s="13"/>
    </row>
    <row r="162" spans="7:7" s="6" customFormat="1" ht="12" x14ac:dyDescent="0.25">
      <c r="G162" s="13"/>
    </row>
    <row r="163" spans="7:7" s="6" customFormat="1" ht="12" x14ac:dyDescent="0.25">
      <c r="G163" s="13"/>
    </row>
    <row r="164" spans="7:7" s="6" customFormat="1" ht="12" x14ac:dyDescent="0.25">
      <c r="G164" s="13"/>
    </row>
    <row r="165" spans="7:7" s="6" customFormat="1" ht="12" x14ac:dyDescent="0.25">
      <c r="G165" s="13"/>
    </row>
    <row r="166" spans="7:7" s="6" customFormat="1" ht="12" x14ac:dyDescent="0.25">
      <c r="G166" s="13"/>
    </row>
    <row r="167" spans="7:7" s="6" customFormat="1" ht="12" x14ac:dyDescent="0.25">
      <c r="G167" s="13"/>
    </row>
    <row r="168" spans="7:7" s="6" customFormat="1" ht="12" x14ac:dyDescent="0.25">
      <c r="G168" s="13"/>
    </row>
    <row r="169" spans="7:7" s="6" customFormat="1" ht="12" x14ac:dyDescent="0.25">
      <c r="G169" s="13"/>
    </row>
    <row r="170" spans="7:7" s="6" customFormat="1" ht="12" x14ac:dyDescent="0.25">
      <c r="G170" s="13"/>
    </row>
    <row r="171" spans="7:7" s="6" customFormat="1" ht="12" x14ac:dyDescent="0.25">
      <c r="G171" s="13"/>
    </row>
    <row r="172" spans="7:7" s="6" customFormat="1" ht="12" x14ac:dyDescent="0.25">
      <c r="G172" s="13"/>
    </row>
    <row r="173" spans="7:7" s="6" customFormat="1" ht="12" x14ac:dyDescent="0.25">
      <c r="G173" s="13"/>
    </row>
    <row r="174" spans="7:7" s="6" customFormat="1" ht="12" x14ac:dyDescent="0.25">
      <c r="G174" s="13"/>
    </row>
    <row r="175" spans="7:7" s="6" customFormat="1" ht="12" x14ac:dyDescent="0.25">
      <c r="G175" s="13"/>
    </row>
    <row r="176" spans="7:7" s="6" customFormat="1" ht="12" x14ac:dyDescent="0.25">
      <c r="G176" s="13"/>
    </row>
    <row r="177" spans="7:7" s="6" customFormat="1" ht="12" x14ac:dyDescent="0.25">
      <c r="G177" s="13"/>
    </row>
    <row r="178" spans="7:7" s="6" customFormat="1" ht="12" x14ac:dyDescent="0.25">
      <c r="G178" s="13"/>
    </row>
    <row r="179" spans="7:7" s="6" customFormat="1" ht="12" x14ac:dyDescent="0.25">
      <c r="G179" s="13"/>
    </row>
    <row r="180" spans="7:7" s="6" customFormat="1" ht="12" x14ac:dyDescent="0.25">
      <c r="G180" s="13"/>
    </row>
    <row r="181" spans="7:7" s="6" customFormat="1" ht="12" x14ac:dyDescent="0.25">
      <c r="G181" s="13"/>
    </row>
    <row r="182" spans="7:7" s="6" customFormat="1" ht="12" x14ac:dyDescent="0.25">
      <c r="G182" s="13"/>
    </row>
    <row r="183" spans="7:7" s="6" customFormat="1" ht="12" x14ac:dyDescent="0.25">
      <c r="G183" s="13"/>
    </row>
    <row r="184" spans="7:7" s="6" customFormat="1" ht="12" x14ac:dyDescent="0.25">
      <c r="G184" s="13"/>
    </row>
    <row r="185" spans="7:7" s="6" customFormat="1" ht="12" x14ac:dyDescent="0.25">
      <c r="G185" s="13"/>
    </row>
    <row r="186" spans="7:7" s="6" customFormat="1" ht="12" x14ac:dyDescent="0.25">
      <c r="G186" s="13"/>
    </row>
    <row r="187" spans="7:7" s="6" customFormat="1" ht="12" x14ac:dyDescent="0.25">
      <c r="G187" s="13"/>
    </row>
    <row r="188" spans="7:7" s="6" customFormat="1" ht="12" x14ac:dyDescent="0.25">
      <c r="G188" s="13"/>
    </row>
    <row r="189" spans="7:7" s="6" customFormat="1" ht="12" x14ac:dyDescent="0.25">
      <c r="G189" s="13"/>
    </row>
    <row r="190" spans="7:7" s="6" customFormat="1" ht="12" x14ac:dyDescent="0.25">
      <c r="G190" s="13"/>
    </row>
    <row r="191" spans="7:7" s="6" customFormat="1" ht="12" x14ac:dyDescent="0.25">
      <c r="G191" s="13"/>
    </row>
    <row r="192" spans="7:7" s="6" customFormat="1" ht="12" x14ac:dyDescent="0.25">
      <c r="G192" s="13"/>
    </row>
    <row r="193" spans="7:7" s="6" customFormat="1" ht="12" x14ac:dyDescent="0.25">
      <c r="G193" s="13"/>
    </row>
    <row r="194" spans="7:7" s="6" customFormat="1" ht="12" x14ac:dyDescent="0.25">
      <c r="G194" s="13"/>
    </row>
    <row r="195" spans="7:7" s="6" customFormat="1" ht="12" x14ac:dyDescent="0.25">
      <c r="G195" s="13"/>
    </row>
    <row r="196" spans="7:7" s="6" customFormat="1" ht="12" x14ac:dyDescent="0.25">
      <c r="G196" s="13"/>
    </row>
    <row r="197" spans="7:7" s="6" customFormat="1" ht="12" x14ac:dyDescent="0.25">
      <c r="G197" s="13"/>
    </row>
    <row r="198" spans="7:7" s="6" customFormat="1" ht="12" x14ac:dyDescent="0.25">
      <c r="G198" s="13"/>
    </row>
    <row r="199" spans="7:7" s="6" customFormat="1" ht="12" x14ac:dyDescent="0.25">
      <c r="G199" s="13"/>
    </row>
    <row r="200" spans="7:7" s="6" customFormat="1" ht="12" x14ac:dyDescent="0.25">
      <c r="G200" s="13"/>
    </row>
    <row r="201" spans="7:7" s="6" customFormat="1" ht="12" x14ac:dyDescent="0.25">
      <c r="G201" s="13"/>
    </row>
    <row r="202" spans="7:7" s="6" customFormat="1" ht="12" x14ac:dyDescent="0.25">
      <c r="G202" s="13"/>
    </row>
    <row r="203" spans="7:7" s="6" customFormat="1" ht="12" x14ac:dyDescent="0.25">
      <c r="G203" s="13"/>
    </row>
    <row r="204" spans="7:7" s="6" customFormat="1" ht="12" x14ac:dyDescent="0.25">
      <c r="G204" s="13"/>
    </row>
    <row r="205" spans="7:7" s="6" customFormat="1" ht="12" x14ac:dyDescent="0.25">
      <c r="G205" s="13"/>
    </row>
    <row r="206" spans="7:7" s="6" customFormat="1" ht="12" x14ac:dyDescent="0.25">
      <c r="G206" s="13"/>
    </row>
    <row r="207" spans="7:7" s="6" customFormat="1" ht="12" x14ac:dyDescent="0.25">
      <c r="G207" s="13"/>
    </row>
    <row r="208" spans="7:7" s="6" customFormat="1" ht="12" x14ac:dyDescent="0.25">
      <c r="G208" s="13"/>
    </row>
    <row r="209" spans="7:7" s="6" customFormat="1" ht="12" x14ac:dyDescent="0.25">
      <c r="G209" s="13"/>
    </row>
    <row r="210" spans="7:7" s="6" customFormat="1" ht="12" x14ac:dyDescent="0.25">
      <c r="G210" s="13"/>
    </row>
    <row r="211" spans="7:7" s="6" customFormat="1" ht="12" x14ac:dyDescent="0.25">
      <c r="G211" s="13"/>
    </row>
    <row r="212" spans="7:7" s="6" customFormat="1" ht="12" x14ac:dyDescent="0.25">
      <c r="G212" s="13"/>
    </row>
    <row r="213" spans="7:7" s="6" customFormat="1" ht="12" x14ac:dyDescent="0.25">
      <c r="G213" s="13"/>
    </row>
    <row r="214" spans="7:7" s="6" customFormat="1" ht="12" x14ac:dyDescent="0.25">
      <c r="G214" s="13"/>
    </row>
    <row r="215" spans="7:7" s="6" customFormat="1" ht="12" x14ac:dyDescent="0.25">
      <c r="G215" s="13"/>
    </row>
    <row r="216" spans="7:7" s="6" customFormat="1" ht="12" x14ac:dyDescent="0.25">
      <c r="G216" s="13"/>
    </row>
    <row r="217" spans="7:7" s="6" customFormat="1" ht="12" x14ac:dyDescent="0.25">
      <c r="G217" s="13"/>
    </row>
    <row r="218" spans="7:7" s="6" customFormat="1" ht="12" x14ac:dyDescent="0.25">
      <c r="G218" s="13"/>
    </row>
    <row r="219" spans="7:7" s="6" customFormat="1" ht="12" x14ac:dyDescent="0.25">
      <c r="G219" s="13"/>
    </row>
    <row r="220" spans="7:7" s="6" customFormat="1" ht="12" x14ac:dyDescent="0.25">
      <c r="G220" s="13"/>
    </row>
    <row r="221" spans="7:7" s="6" customFormat="1" ht="12" x14ac:dyDescent="0.25">
      <c r="G221" s="13"/>
    </row>
    <row r="222" spans="7:7" s="6" customFormat="1" ht="12" x14ac:dyDescent="0.25">
      <c r="G222" s="13"/>
    </row>
    <row r="223" spans="7:7" s="6" customFormat="1" ht="12" x14ac:dyDescent="0.25">
      <c r="G223" s="13"/>
    </row>
    <row r="224" spans="7:7" s="6" customFormat="1" ht="12" x14ac:dyDescent="0.25">
      <c r="G224" s="13"/>
    </row>
    <row r="225" spans="7:7" s="6" customFormat="1" ht="12" x14ac:dyDescent="0.25">
      <c r="G225" s="13"/>
    </row>
    <row r="226" spans="7:7" s="6" customFormat="1" ht="12" x14ac:dyDescent="0.25">
      <c r="G226" s="13"/>
    </row>
    <row r="227" spans="7:7" s="6" customFormat="1" ht="12" x14ac:dyDescent="0.25">
      <c r="G227" s="13"/>
    </row>
    <row r="228" spans="7:7" s="6" customFormat="1" ht="12" x14ac:dyDescent="0.25">
      <c r="G228" s="13"/>
    </row>
    <row r="229" spans="7:7" s="6" customFormat="1" ht="12" x14ac:dyDescent="0.25"/>
    <row r="230" spans="7:7" s="6" customFormat="1" ht="12" x14ac:dyDescent="0.25"/>
    <row r="231" spans="7:7" s="6" customFormat="1" ht="12" x14ac:dyDescent="0.25"/>
    <row r="232" spans="7:7" s="6" customFormat="1" ht="12" x14ac:dyDescent="0.25"/>
    <row r="233" spans="7:7" s="6" customFormat="1" ht="12" x14ac:dyDescent="0.25"/>
    <row r="234" spans="7:7" s="6" customFormat="1" ht="12" x14ac:dyDescent="0.25"/>
    <row r="235" spans="7:7" s="6" customFormat="1" ht="12" x14ac:dyDescent="0.25"/>
    <row r="236" spans="7:7" s="6" customFormat="1" ht="12" x14ac:dyDescent="0.25"/>
    <row r="237" spans="7:7" s="6" customFormat="1" ht="12" x14ac:dyDescent="0.25"/>
    <row r="238" spans="7:7" s="6" customFormat="1" ht="12" x14ac:dyDescent="0.25"/>
  </sheetData>
  <mergeCells count="18">
    <mergeCell ref="C95:D95"/>
    <mergeCell ref="E19:F19"/>
    <mergeCell ref="E23:F23"/>
    <mergeCell ref="E24:F24"/>
    <mergeCell ref="E31:F31"/>
    <mergeCell ref="C77:H77"/>
    <mergeCell ref="C80:H80"/>
    <mergeCell ref="C83:H83"/>
    <mergeCell ref="C86:H86"/>
    <mergeCell ref="C89:H89"/>
    <mergeCell ref="C92:H92"/>
    <mergeCell ref="C94:H94"/>
    <mergeCell ref="E18:F18"/>
    <mergeCell ref="E12:F12"/>
    <mergeCell ref="E14:F14"/>
    <mergeCell ref="E15:F15"/>
    <mergeCell ref="E16:F16"/>
    <mergeCell ref="E17:F17"/>
  </mergeCells>
  <pageMargins left="0.25" right="0.25" top="0.75" bottom="0.75" header="0.3" footer="0.3"/>
  <pageSetup paperSize="9" orientation="portrait" horizontalDpi="360" verticalDpi="360" r:id="rId1"/>
  <headerFooter differentFirst="1">
    <oddFooter>&amp;R&amp;"Gisha,Gras"&amp;P &amp;"Gisha,Normal"/ &amp;N</oddFooter>
    <firstFooter xml:space="preserve">&amp;R&amp;G
</firstFooter>
  </headerFooter>
  <rowBreaks count="1" manualBreakCount="1">
    <brk id="57"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76CFC-62E8-430F-B4A4-ECCCFE5A8900}">
  <dimension ref="A1:B5"/>
  <sheetViews>
    <sheetView workbookViewId="0">
      <selection activeCell="B3" sqref="B3"/>
    </sheetView>
  </sheetViews>
  <sheetFormatPr baseColWidth="10" defaultRowHeight="15" x14ac:dyDescent="0.25"/>
  <sheetData>
    <row r="1" spans="1:2" x14ac:dyDescent="0.25">
      <c r="A1" t="s">
        <v>103</v>
      </c>
      <c r="B1" t="s">
        <v>104</v>
      </c>
    </row>
    <row r="2" spans="1:2" x14ac:dyDescent="0.25">
      <c r="A2">
        <v>1</v>
      </c>
      <c r="B2" s="48">
        <f>'Devis Solution1'!E16</f>
        <v>7693</v>
      </c>
    </row>
    <row r="3" spans="1:2" x14ac:dyDescent="0.25">
      <c r="A3">
        <v>2</v>
      </c>
      <c r="B3" s="48">
        <f>'Devis Solution2'!E16</f>
        <v>11235.31</v>
      </c>
    </row>
    <row r="4" spans="1:2" x14ac:dyDescent="0.25">
      <c r="A4">
        <v>3</v>
      </c>
      <c r="B4" s="48">
        <f>'Devis Solution3'!E16</f>
        <v>4003</v>
      </c>
    </row>
    <row r="5" spans="1:2" x14ac:dyDescent="0.25">
      <c r="A5">
        <v>4</v>
      </c>
      <c r="B5" s="48">
        <f>'Devis Solution4'!E16</f>
        <v>3402.7200000000003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H6"/>
  <sheetViews>
    <sheetView workbookViewId="0">
      <selection activeCell="E6" sqref="E6"/>
    </sheetView>
  </sheetViews>
  <sheetFormatPr baseColWidth="10" defaultRowHeight="15" x14ac:dyDescent="0.25"/>
  <cols>
    <col min="4" max="4" width="20.85546875" bestFit="1" customWidth="1"/>
  </cols>
  <sheetData>
    <row r="3" spans="1:8" x14ac:dyDescent="0.25">
      <c r="A3" t="s">
        <v>46</v>
      </c>
      <c r="G3" t="s">
        <v>53</v>
      </c>
      <c r="H3" t="s">
        <v>54</v>
      </c>
    </row>
    <row r="4" spans="1:8" x14ac:dyDescent="0.25">
      <c r="B4" t="s">
        <v>47</v>
      </c>
      <c r="C4" t="s">
        <v>48</v>
      </c>
      <c r="D4" t="s">
        <v>49</v>
      </c>
      <c r="E4">
        <f>9100/13/2.27*1/3</f>
        <v>102.79001468428781</v>
      </c>
      <c r="F4" t="s">
        <v>52</v>
      </c>
    </row>
    <row r="5" spans="1:8" x14ac:dyDescent="0.25">
      <c r="B5" t="s">
        <v>50</v>
      </c>
      <c r="C5" t="str">
        <f>C4</f>
        <v>Poseur ELVA</v>
      </c>
      <c r="D5" t="s">
        <v>51</v>
      </c>
      <c r="E5">
        <f>E4*2</f>
        <v>205.58002936857562</v>
      </c>
    </row>
    <row r="6" spans="1:8" x14ac:dyDescent="0.25">
      <c r="B6" t="s">
        <v>55</v>
      </c>
      <c r="C6" t="s">
        <v>56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5"/>
  <sheetViews>
    <sheetView workbookViewId="0">
      <selection activeCell="G18" sqref="G18"/>
    </sheetView>
  </sheetViews>
  <sheetFormatPr baseColWidth="10" defaultRowHeight="15" x14ac:dyDescent="0.25"/>
  <cols>
    <col min="1" max="1" width="3" bestFit="1" customWidth="1"/>
    <col min="2" max="2" width="8.85546875" bestFit="1" customWidth="1"/>
    <col min="3" max="3" width="92.5703125" bestFit="1" customWidth="1"/>
    <col min="4" max="4" width="4.7109375" bestFit="1" customWidth="1"/>
    <col min="5" max="5" width="10.85546875" style="49" bestFit="1" customWidth="1"/>
  </cols>
  <sheetData>
    <row r="1" spans="1:7" x14ac:dyDescent="0.25">
      <c r="B1" t="s">
        <v>114</v>
      </c>
      <c r="C1" t="s">
        <v>115</v>
      </c>
      <c r="D1" s="50" t="s">
        <v>108</v>
      </c>
      <c r="E1" s="51" t="s">
        <v>109</v>
      </c>
    </row>
    <row r="2" spans="1:7" x14ac:dyDescent="0.25">
      <c r="A2">
        <v>2</v>
      </c>
      <c r="C2" t="s">
        <v>102</v>
      </c>
      <c r="D2" t="s">
        <v>67</v>
      </c>
      <c r="E2" s="49">
        <v>50</v>
      </c>
      <c r="F2" s="53">
        <f>E2/1.2</f>
        <v>41.666666666666671</v>
      </c>
    </row>
    <row r="3" spans="1:7" x14ac:dyDescent="0.25">
      <c r="A3">
        <v>3</v>
      </c>
      <c r="F3">
        <f t="shared" ref="F3:F30" si="0">E3/1.2</f>
        <v>0</v>
      </c>
    </row>
    <row r="4" spans="1:7" x14ac:dyDescent="0.25">
      <c r="A4">
        <v>4</v>
      </c>
      <c r="C4" t="s">
        <v>85</v>
      </c>
      <c r="D4" t="s">
        <v>67</v>
      </c>
      <c r="E4" s="52">
        <v>132</v>
      </c>
      <c r="F4">
        <f t="shared" si="0"/>
        <v>110</v>
      </c>
    </row>
    <row r="5" spans="1:7" x14ac:dyDescent="0.25">
      <c r="A5">
        <v>5</v>
      </c>
      <c r="F5">
        <f t="shared" si="0"/>
        <v>0</v>
      </c>
    </row>
    <row r="6" spans="1:7" x14ac:dyDescent="0.25">
      <c r="A6">
        <v>6</v>
      </c>
      <c r="C6" t="s">
        <v>87</v>
      </c>
      <c r="D6" t="s">
        <v>88</v>
      </c>
      <c r="E6" s="49">
        <v>250</v>
      </c>
      <c r="F6">
        <f t="shared" si="0"/>
        <v>208.33333333333334</v>
      </c>
    </row>
    <row r="7" spans="1:7" x14ac:dyDescent="0.25">
      <c r="A7">
        <v>7</v>
      </c>
      <c r="C7" t="s">
        <v>91</v>
      </c>
      <c r="D7" t="s">
        <v>92</v>
      </c>
      <c r="E7" s="52">
        <v>650</v>
      </c>
      <c r="F7">
        <f t="shared" si="0"/>
        <v>541.66666666666674</v>
      </c>
    </row>
    <row r="8" spans="1:7" x14ac:dyDescent="0.25">
      <c r="A8">
        <v>8</v>
      </c>
      <c r="C8" t="s">
        <v>86</v>
      </c>
      <c r="D8" t="s">
        <v>88</v>
      </c>
      <c r="E8" s="52">
        <f>450+2100*1.15</f>
        <v>2865</v>
      </c>
      <c r="F8">
        <f t="shared" si="0"/>
        <v>2387.5</v>
      </c>
    </row>
    <row r="9" spans="1:7" x14ac:dyDescent="0.25">
      <c r="A9">
        <v>9</v>
      </c>
      <c r="F9">
        <f t="shared" si="0"/>
        <v>0</v>
      </c>
    </row>
    <row r="10" spans="1:7" x14ac:dyDescent="0.25">
      <c r="A10">
        <v>10</v>
      </c>
      <c r="C10" t="s">
        <v>117</v>
      </c>
      <c r="D10" t="s">
        <v>75</v>
      </c>
      <c r="E10" s="52">
        <v>1125</v>
      </c>
      <c r="F10">
        <f t="shared" si="0"/>
        <v>937.5</v>
      </c>
    </row>
    <row r="11" spans="1:7" x14ac:dyDescent="0.25">
      <c r="A11">
        <v>11</v>
      </c>
      <c r="F11">
        <f t="shared" si="0"/>
        <v>0</v>
      </c>
    </row>
    <row r="12" spans="1:7" x14ac:dyDescent="0.25">
      <c r="A12">
        <v>12</v>
      </c>
      <c r="C12" t="s">
        <v>118</v>
      </c>
      <c r="D12" t="s">
        <v>4</v>
      </c>
      <c r="E12" s="52">
        <v>18</v>
      </c>
      <c r="F12">
        <f t="shared" si="0"/>
        <v>15</v>
      </c>
    </row>
    <row r="13" spans="1:7" x14ac:dyDescent="0.25">
      <c r="A13">
        <v>13</v>
      </c>
      <c r="C13" t="s">
        <v>119</v>
      </c>
      <c r="D13" t="s">
        <v>4</v>
      </c>
      <c r="E13" s="52">
        <v>22</v>
      </c>
      <c r="F13">
        <f t="shared" si="0"/>
        <v>18.333333333333336</v>
      </c>
    </row>
    <row r="14" spans="1:7" x14ac:dyDescent="0.25">
      <c r="A14">
        <v>14</v>
      </c>
      <c r="C14" t="s">
        <v>118</v>
      </c>
      <c r="D14" t="s">
        <v>4</v>
      </c>
      <c r="E14" s="52">
        <f>E12+E13</f>
        <v>40</v>
      </c>
    </row>
    <row r="15" spans="1:7" x14ac:dyDescent="0.25">
      <c r="A15">
        <v>15</v>
      </c>
      <c r="C15" t="s">
        <v>147</v>
      </c>
      <c r="D15" t="s">
        <v>105</v>
      </c>
      <c r="E15" s="49">
        <v>110</v>
      </c>
    </row>
    <row r="16" spans="1:7" x14ac:dyDescent="0.25">
      <c r="C16" t="s">
        <v>160</v>
      </c>
      <c r="D16" t="s">
        <v>75</v>
      </c>
      <c r="G16" t="s">
        <v>161</v>
      </c>
    </row>
    <row r="17" spans="1:7" x14ac:dyDescent="0.25">
      <c r="A17">
        <v>16</v>
      </c>
      <c r="C17" t="s">
        <v>146</v>
      </c>
      <c r="D17" t="s">
        <v>105</v>
      </c>
      <c r="E17" s="52">
        <v>455</v>
      </c>
      <c r="F17">
        <f t="shared" si="0"/>
        <v>379.16666666666669</v>
      </c>
      <c r="G17" t="s">
        <v>168</v>
      </c>
    </row>
    <row r="18" spans="1:7" x14ac:dyDescent="0.25">
      <c r="A18">
        <v>17</v>
      </c>
      <c r="F18">
        <f t="shared" si="0"/>
        <v>0</v>
      </c>
    </row>
    <row r="19" spans="1:7" x14ac:dyDescent="0.25">
      <c r="A19">
        <v>18</v>
      </c>
      <c r="F19">
        <f t="shared" si="0"/>
        <v>0</v>
      </c>
    </row>
    <row r="20" spans="1:7" x14ac:dyDescent="0.25">
      <c r="A20">
        <v>19</v>
      </c>
      <c r="F20">
        <f t="shared" si="0"/>
        <v>0</v>
      </c>
    </row>
    <row r="21" spans="1:7" x14ac:dyDescent="0.25">
      <c r="A21">
        <v>20</v>
      </c>
      <c r="B21" t="s">
        <v>110</v>
      </c>
      <c r="C21" t="s">
        <v>111</v>
      </c>
      <c r="D21" t="s">
        <v>105</v>
      </c>
      <c r="E21" s="49">
        <f>300*1.2</f>
        <v>360</v>
      </c>
      <c r="F21">
        <f t="shared" si="0"/>
        <v>300</v>
      </c>
    </row>
    <row r="22" spans="1:7" x14ac:dyDescent="0.25">
      <c r="A22">
        <v>21</v>
      </c>
      <c r="B22" t="s">
        <v>110</v>
      </c>
      <c r="C22" t="s">
        <v>111</v>
      </c>
      <c r="D22" t="s">
        <v>105</v>
      </c>
      <c r="E22" s="49">
        <f>330*1.2</f>
        <v>396</v>
      </c>
      <c r="F22">
        <f t="shared" si="0"/>
        <v>330</v>
      </c>
    </row>
    <row r="23" spans="1:7" x14ac:dyDescent="0.25">
      <c r="A23">
        <v>22</v>
      </c>
      <c r="C23" t="s">
        <v>106</v>
      </c>
      <c r="D23" t="s">
        <v>105</v>
      </c>
      <c r="E23" s="49">
        <v>140</v>
      </c>
      <c r="F23">
        <f t="shared" si="0"/>
        <v>116.66666666666667</v>
      </c>
    </row>
    <row r="24" spans="1:7" x14ac:dyDescent="0.25">
      <c r="A24">
        <v>23</v>
      </c>
      <c r="F24">
        <f t="shared" si="0"/>
        <v>0</v>
      </c>
    </row>
    <row r="25" spans="1:7" x14ac:dyDescent="0.25">
      <c r="A25">
        <v>24</v>
      </c>
      <c r="B25" t="s">
        <v>112</v>
      </c>
      <c r="C25" t="s">
        <v>113</v>
      </c>
      <c r="D25" t="s">
        <v>105</v>
      </c>
      <c r="E25" s="52">
        <f>407.8*1.2</f>
        <v>489.36</v>
      </c>
      <c r="F25">
        <f t="shared" si="0"/>
        <v>407.8</v>
      </c>
    </row>
    <row r="26" spans="1:7" x14ac:dyDescent="0.25">
      <c r="F26">
        <f t="shared" si="0"/>
        <v>0</v>
      </c>
    </row>
    <row r="27" spans="1:7" x14ac:dyDescent="0.25">
      <c r="F27">
        <f t="shared" si="0"/>
        <v>0</v>
      </c>
    </row>
    <row r="28" spans="1:7" x14ac:dyDescent="0.25">
      <c r="F28">
        <f t="shared" si="0"/>
        <v>0</v>
      </c>
    </row>
    <row r="29" spans="1:7" x14ac:dyDescent="0.25">
      <c r="F29">
        <f t="shared" si="0"/>
        <v>0</v>
      </c>
    </row>
    <row r="30" spans="1:7" x14ac:dyDescent="0.25">
      <c r="B30" t="s">
        <v>162</v>
      </c>
      <c r="F30">
        <f t="shared" si="0"/>
        <v>0</v>
      </c>
    </row>
    <row r="31" spans="1:7" x14ac:dyDescent="0.25">
      <c r="C31" t="s">
        <v>163</v>
      </c>
      <c r="F31">
        <v>9.26</v>
      </c>
    </row>
    <row r="32" spans="1:7" x14ac:dyDescent="0.25">
      <c r="C32" t="s">
        <v>164</v>
      </c>
      <c r="F32">
        <v>3.17</v>
      </c>
    </row>
    <row r="33" spans="3:6" x14ac:dyDescent="0.25">
      <c r="C33" t="s">
        <v>165</v>
      </c>
      <c r="F33">
        <v>6.37</v>
      </c>
    </row>
    <row r="34" spans="3:6" x14ac:dyDescent="0.25">
      <c r="C34" t="s">
        <v>166</v>
      </c>
      <c r="F34">
        <v>3.47</v>
      </c>
    </row>
    <row r="35" spans="3:6" x14ac:dyDescent="0.25">
      <c r="C35" t="s">
        <v>167</v>
      </c>
      <c r="F35">
        <v>3.55</v>
      </c>
    </row>
  </sheetData>
  <pageMargins left="0.7" right="0.7" top="0.75" bottom="0.75" header="0.3" footer="0.3"/>
  <pageSetup paperSize="9" orientation="landscape"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5</vt:i4>
      </vt:variant>
    </vt:vector>
  </HeadingPairs>
  <TitlesOfParts>
    <vt:vector size="13" baseType="lpstr">
      <vt:lpstr>Devis Solution1</vt:lpstr>
      <vt:lpstr>Devis Solution2</vt:lpstr>
      <vt:lpstr>Devis Solution3</vt:lpstr>
      <vt:lpstr>Devis Solution4</vt:lpstr>
      <vt:lpstr>Devis Solution5</vt:lpstr>
      <vt:lpstr>Synthèse</vt:lpstr>
      <vt:lpstr>Outils</vt:lpstr>
      <vt:lpstr>Feuil3</vt:lpstr>
      <vt:lpstr>'Devis Solution1'!Zone_d_impression</vt:lpstr>
      <vt:lpstr>'Devis Solution2'!Zone_d_impression</vt:lpstr>
      <vt:lpstr>'Devis Solution3'!Zone_d_impression</vt:lpstr>
      <vt:lpstr>'Devis Solution4'!Zone_d_impression</vt:lpstr>
      <vt:lpstr>'Devis Solution5'!Zone_d_impression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Alexis</dc:creator>
  <cp:lastModifiedBy>Frédéric Chauvin</cp:lastModifiedBy>
  <cp:lastPrinted>2019-02-24T21:13:31Z</cp:lastPrinted>
  <dcterms:created xsi:type="dcterms:W3CDTF">2018-11-17T16:31:18Z</dcterms:created>
  <dcterms:modified xsi:type="dcterms:W3CDTF">2019-07-12T21:37:53Z</dcterms:modified>
</cp:coreProperties>
</file>